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930" firstSheet="2" activeTab="8"/>
  </bookViews>
  <sheets>
    <sheet name="グラウンド割付" sheetId="8" r:id="rId1"/>
    <sheet name="エントリーシート" sheetId="1" r:id="rId2"/>
    <sheet name="幼児組合" sheetId="2" r:id="rId3"/>
    <sheet name="１年組合 " sheetId="3" r:id="rId4"/>
    <sheet name="２年組合  " sheetId="4" r:id="rId5"/>
    <sheet name="抽選結果 " sheetId="5" r:id="rId6"/>
    <sheet name="幼児タイムスケジュール" sheetId="6" r:id="rId7"/>
    <sheet name="１年タイムスケジュール " sheetId="9" r:id="rId8"/>
    <sheet name="2年タイムスケジュール" sheetId="7" r:id="rId9"/>
  </sheets>
  <calcPr calcId="145621"/>
</workbook>
</file>

<file path=xl/calcChain.xml><?xml version="1.0" encoding="utf-8"?>
<calcChain xmlns="http://schemas.openxmlformats.org/spreadsheetml/2006/main">
  <c r="C5" i="7" l="1"/>
  <c r="B6" i="7" s="1"/>
  <c r="C6" i="7" s="1"/>
  <c r="B7" i="7" s="1"/>
  <c r="C7" i="7" s="1"/>
  <c r="B8" i="7" s="1"/>
  <c r="C8" i="7" s="1"/>
  <c r="B9" i="7" s="1"/>
  <c r="C9" i="7" s="1"/>
  <c r="B10" i="7" s="1"/>
  <c r="C10" i="7" s="1"/>
  <c r="B11" i="7" s="1"/>
  <c r="C11" i="7" s="1"/>
  <c r="B12" i="7" s="1"/>
  <c r="C12" i="7" s="1"/>
  <c r="B13" i="7" s="1"/>
  <c r="C13" i="7" s="1"/>
  <c r="B14" i="7" s="1"/>
  <c r="C14" i="7" s="1"/>
  <c r="B15" i="7" s="1"/>
  <c r="C15" i="7" s="1"/>
  <c r="B16" i="7" s="1"/>
  <c r="C16" i="7" s="1"/>
  <c r="B17" i="7" s="1"/>
  <c r="C17" i="7" s="1"/>
  <c r="B18" i="7" s="1"/>
  <c r="C18" i="7" s="1"/>
  <c r="B19" i="7" s="1"/>
  <c r="C19" i="7" s="1"/>
  <c r="B20" i="7" s="1"/>
  <c r="C20" i="7" s="1"/>
  <c r="B21" i="7" s="1"/>
  <c r="C21" i="7" s="1"/>
  <c r="B22" i="7" s="1"/>
  <c r="C22" i="7" s="1"/>
  <c r="B23" i="7" s="1"/>
  <c r="C23" i="7" s="1"/>
  <c r="B24" i="7" s="1"/>
  <c r="C24" i="7" s="1"/>
  <c r="B25" i="7" s="1"/>
  <c r="C25" i="7" s="1"/>
  <c r="B26" i="7" s="1"/>
  <c r="C26" i="7" s="1"/>
  <c r="B27" i="7" s="1"/>
  <c r="C27" i="7" s="1"/>
  <c r="B28" i="7" s="1"/>
  <c r="C28" i="7" s="1"/>
  <c r="K37" i="9"/>
  <c r="K9" i="9"/>
  <c r="C6" i="9"/>
  <c r="B7" i="9" s="1"/>
  <c r="C7" i="9" s="1"/>
  <c r="B8" i="9" s="1"/>
  <c r="C8" i="9" s="1"/>
  <c r="B9" i="9" s="1"/>
  <c r="C9" i="9" s="1"/>
  <c r="B10" i="9" s="1"/>
  <c r="C10" i="9" s="1"/>
  <c r="B11" i="9" s="1"/>
  <c r="C11" i="9" s="1"/>
  <c r="B12" i="9" s="1"/>
  <c r="C12" i="9" s="1"/>
  <c r="B13" i="9" s="1"/>
  <c r="C13" i="9" s="1"/>
  <c r="B14" i="9" s="1"/>
  <c r="C14" i="9" s="1"/>
  <c r="B15" i="9" s="1"/>
  <c r="C15" i="9" s="1"/>
  <c r="B16" i="9" s="1"/>
  <c r="C16" i="9" s="1"/>
  <c r="B17" i="9" s="1"/>
  <c r="C17" i="9" s="1"/>
  <c r="B18" i="9" s="1"/>
  <c r="C18" i="9" s="1"/>
  <c r="B19" i="9" s="1"/>
  <c r="C19" i="9" s="1"/>
  <c r="B20" i="9" s="1"/>
  <c r="C20" i="9" s="1"/>
  <c r="B21" i="9" s="1"/>
  <c r="C21" i="9" s="1"/>
  <c r="B22" i="9" s="1"/>
  <c r="C22" i="9" s="1"/>
  <c r="B23" i="9" s="1"/>
  <c r="C23" i="9" s="1"/>
  <c r="B24" i="9" s="1"/>
  <c r="C24" i="9" s="1"/>
  <c r="B25" i="9" s="1"/>
  <c r="C25" i="9" s="1"/>
  <c r="B26" i="9" s="1"/>
  <c r="C26" i="9" s="1"/>
  <c r="B27" i="9" s="1"/>
  <c r="C27" i="9" s="1"/>
  <c r="B28" i="9" s="1"/>
  <c r="C28" i="9" s="1"/>
  <c r="B29" i="9" s="1"/>
  <c r="C29" i="9" s="1"/>
  <c r="B30" i="9" s="1"/>
  <c r="C30" i="9" s="1"/>
  <c r="B31" i="9" s="1"/>
  <c r="C31" i="9" s="1"/>
  <c r="B32" i="9" s="1"/>
  <c r="C32" i="9" s="1"/>
  <c r="B33" i="9" s="1"/>
  <c r="C33" i="9" s="1"/>
  <c r="B34" i="9" s="1"/>
  <c r="C34" i="9" s="1"/>
  <c r="B6" i="9"/>
  <c r="C5" i="9"/>
  <c r="C5" i="6"/>
  <c r="B6" i="6" s="1"/>
  <c r="C6" i="6" s="1"/>
  <c r="B7" i="6" s="1"/>
  <c r="C7" i="6" s="1"/>
  <c r="B8" i="6" s="1"/>
  <c r="C8" i="6" s="1"/>
  <c r="B9" i="6" s="1"/>
  <c r="C9" i="6" s="1"/>
  <c r="B10" i="6" s="1"/>
  <c r="C10" i="6" s="1"/>
  <c r="B11" i="6" s="1"/>
  <c r="C11" i="6" s="1"/>
  <c r="B12" i="6" s="1"/>
  <c r="C12" i="6" s="1"/>
  <c r="B13" i="6" s="1"/>
  <c r="C13" i="6" s="1"/>
  <c r="B14" i="6" s="1"/>
  <c r="C14" i="6" s="1"/>
  <c r="B15" i="6" s="1"/>
  <c r="C15" i="6" s="1"/>
  <c r="B16" i="6" s="1"/>
  <c r="C16" i="6" s="1"/>
  <c r="B17" i="6" s="1"/>
  <c r="C17" i="6" s="1"/>
  <c r="B18" i="6" s="1"/>
  <c r="C18" i="6" s="1"/>
  <c r="B19" i="6" s="1"/>
  <c r="C19" i="6" s="1"/>
  <c r="B20" i="6" s="1"/>
  <c r="C20" i="6" s="1"/>
  <c r="B21" i="6" s="1"/>
  <c r="C21" i="6" s="1"/>
  <c r="B22" i="6" s="1"/>
  <c r="C22" i="6" s="1"/>
  <c r="B23" i="6" s="1"/>
  <c r="C23" i="6" s="1"/>
  <c r="B24" i="6" s="1"/>
  <c r="C24" i="6" s="1"/>
  <c r="B25" i="6" s="1"/>
  <c r="C25" i="6" s="1"/>
  <c r="B26" i="6" s="1"/>
  <c r="C26" i="6" s="1"/>
  <c r="B27" i="6" s="1"/>
  <c r="C27" i="6" s="1"/>
  <c r="B28" i="6" s="1"/>
  <c r="C28" i="6" s="1"/>
  <c r="O39" i="5"/>
  <c r="O38" i="5"/>
  <c r="O37" i="5"/>
  <c r="O36" i="5"/>
  <c r="O35" i="5"/>
  <c r="O34" i="5"/>
  <c r="O33" i="5"/>
  <c r="J33" i="5"/>
  <c r="O32" i="5"/>
  <c r="J32" i="5"/>
  <c r="O31" i="5"/>
  <c r="J31" i="5"/>
  <c r="O30" i="5"/>
  <c r="J30" i="5"/>
  <c r="O29" i="5"/>
  <c r="J29" i="5"/>
  <c r="O28" i="5"/>
  <c r="J28" i="5"/>
  <c r="O27" i="5"/>
  <c r="J27" i="5"/>
  <c r="O26" i="5"/>
  <c r="J26" i="5"/>
  <c r="E26" i="5"/>
  <c r="O25" i="5"/>
  <c r="J25" i="5"/>
  <c r="E25" i="5"/>
  <c r="O24" i="5"/>
  <c r="J24" i="5"/>
  <c r="E24" i="5"/>
  <c r="O23" i="5"/>
  <c r="J23" i="5"/>
  <c r="E23" i="5"/>
  <c r="J22" i="5"/>
  <c r="E22" i="5"/>
  <c r="O21" i="5"/>
  <c r="J21" i="5"/>
  <c r="E21" i="5"/>
  <c r="O20" i="5"/>
  <c r="J20" i="5"/>
  <c r="E20" i="5"/>
  <c r="O19" i="5"/>
  <c r="J19" i="5"/>
  <c r="E19" i="5"/>
  <c r="O18" i="5"/>
  <c r="J18" i="5"/>
  <c r="E18" i="5"/>
  <c r="O17" i="5"/>
  <c r="E17" i="5"/>
  <c r="O16" i="5"/>
  <c r="J16" i="5"/>
  <c r="E16" i="5"/>
  <c r="O15" i="5"/>
  <c r="J15" i="5"/>
  <c r="E15" i="5"/>
  <c r="O14" i="5"/>
  <c r="J14" i="5"/>
  <c r="E14" i="5"/>
  <c r="O13" i="5"/>
  <c r="J13" i="5"/>
  <c r="E13" i="5"/>
  <c r="O12" i="5"/>
  <c r="J12" i="5"/>
  <c r="E12" i="5"/>
  <c r="O11" i="5"/>
  <c r="J11" i="5"/>
  <c r="E11" i="5"/>
  <c r="O10" i="5"/>
  <c r="J10" i="5"/>
  <c r="E10" i="5"/>
  <c r="O9" i="5"/>
  <c r="J9" i="5"/>
  <c r="E9" i="5"/>
  <c r="O8" i="5"/>
  <c r="J8" i="5"/>
  <c r="E8" i="5"/>
  <c r="O7" i="5"/>
  <c r="J7" i="5"/>
  <c r="E7" i="5"/>
  <c r="O6" i="5"/>
  <c r="J6" i="5"/>
  <c r="E6" i="5"/>
  <c r="O5" i="5"/>
  <c r="J5" i="5"/>
  <c r="E5" i="5"/>
  <c r="O4" i="5"/>
  <c r="J4" i="5"/>
  <c r="E4" i="5"/>
  <c r="O3" i="5"/>
  <c r="J3" i="5"/>
  <c r="E3" i="5"/>
  <c r="O2" i="5"/>
  <c r="J2" i="5"/>
  <c r="E2" i="5"/>
  <c r="D45" i="4"/>
  <c r="D43" i="4"/>
  <c r="J42" i="4"/>
  <c r="I19" i="7" s="1"/>
  <c r="D41" i="4"/>
  <c r="M39" i="4"/>
  <c r="AR33" i="4"/>
  <c r="X33" i="4"/>
  <c r="AG27" i="4" s="1"/>
  <c r="Q33" i="4"/>
  <c r="U20" i="7" s="1"/>
  <c r="L33" i="4"/>
  <c r="Q20" i="7" s="1"/>
  <c r="I33" i="4"/>
  <c r="O20" i="7" s="1"/>
  <c r="D33" i="4"/>
  <c r="K20" i="7" s="1"/>
  <c r="AR31" i="4"/>
  <c r="X31" i="4"/>
  <c r="AG30" i="4" s="1"/>
  <c r="I21" i="7" s="1"/>
  <c r="BA30" i="4"/>
  <c r="O21" i="7" s="1"/>
  <c r="AX30" i="4"/>
  <c r="I17" i="7" s="1"/>
  <c r="AR29" i="4"/>
  <c r="X29" i="4"/>
  <c r="AG32" i="4" s="1"/>
  <c r="I25" i="7" s="1"/>
  <c r="BA27" i="4"/>
  <c r="AX27" i="4"/>
  <c r="AU27" i="4"/>
  <c r="AY22" i="4"/>
  <c r="U21" i="7" s="1"/>
  <c r="BE20" i="4"/>
  <c r="U18" i="7" s="1"/>
  <c r="AZ20" i="4"/>
  <c r="Q18" i="7" s="1"/>
  <c r="AW20" i="4"/>
  <c r="O18" i="7" s="1"/>
  <c r="AR20" i="4"/>
  <c r="K18" i="7" s="1"/>
  <c r="AK20" i="4"/>
  <c r="U10" i="7" s="1"/>
  <c r="AF20" i="4"/>
  <c r="Q10" i="7" s="1"/>
  <c r="AC20" i="4"/>
  <c r="U8" i="7" s="1"/>
  <c r="X20" i="4"/>
  <c r="Q8" i="7" s="1"/>
  <c r="Q20" i="4"/>
  <c r="O8" i="7" s="1"/>
  <c r="L20" i="4"/>
  <c r="K8" i="7" s="1"/>
  <c r="I20" i="4"/>
  <c r="I8" i="7" s="1"/>
  <c r="D20" i="4"/>
  <c r="E8" i="7" s="1"/>
  <c r="BB18" i="4"/>
  <c r="U17" i="7" s="1"/>
  <c r="AU18" i="4"/>
  <c r="O17" i="7" s="1"/>
  <c r="AI18" i="4"/>
  <c r="AA18" i="4"/>
  <c r="U7" i="7" s="1"/>
  <c r="N18" i="4"/>
  <c r="O7" i="7" s="1"/>
  <c r="F18" i="4"/>
  <c r="I7" i="7" s="1"/>
  <c r="AX15" i="4"/>
  <c r="U23" i="7" s="1"/>
  <c r="AD15" i="4"/>
  <c r="O13" i="7" s="1"/>
  <c r="K15" i="4"/>
  <c r="O11" i="7" s="1"/>
  <c r="AR9" i="4"/>
  <c r="AX6" i="4" s="1"/>
  <c r="U5" i="7" s="1"/>
  <c r="X9" i="4"/>
  <c r="D9" i="4"/>
  <c r="AR7" i="4"/>
  <c r="X7" i="4"/>
  <c r="D7" i="4"/>
  <c r="M6" i="4" s="1"/>
  <c r="I9" i="7" s="1"/>
  <c r="AG6" i="4"/>
  <c r="O9" i="7" s="1"/>
  <c r="AD6" i="4"/>
  <c r="O5" i="7" s="1"/>
  <c r="J6" i="4"/>
  <c r="I5" i="7" s="1"/>
  <c r="AR5" i="4"/>
  <c r="X5" i="4"/>
  <c r="AA3" i="4" s="1"/>
  <c r="D5" i="4"/>
  <c r="AX3" i="4"/>
  <c r="AU3" i="4"/>
  <c r="AG3" i="4"/>
  <c r="AD3" i="4"/>
  <c r="M3" i="4"/>
  <c r="G3" i="4"/>
  <c r="AZ40" i="3"/>
  <c r="O20" i="9" s="1"/>
  <c r="AU40" i="3"/>
  <c r="K20" i="9" s="1"/>
  <c r="AR40" i="3"/>
  <c r="I20" i="9" s="1"/>
  <c r="AM40" i="3"/>
  <c r="E20" i="9" s="1"/>
  <c r="V40" i="3"/>
  <c r="AE34" i="3" s="1"/>
  <c r="AP38" i="3"/>
  <c r="I19" i="9" s="1"/>
  <c r="V38" i="3"/>
  <c r="AE37" i="3" s="1"/>
  <c r="U21" i="9" s="1"/>
  <c r="V36" i="3"/>
  <c r="AT35" i="3"/>
  <c r="O25" i="9" s="1"/>
  <c r="Y34" i="3"/>
  <c r="AT29" i="3"/>
  <c r="I23" i="9" s="1"/>
  <c r="AZ27" i="3"/>
  <c r="O18" i="9" s="1"/>
  <c r="AU27" i="3"/>
  <c r="K18" i="9" s="1"/>
  <c r="AQ27" i="3"/>
  <c r="I18" i="9" s="1"/>
  <c r="AM27" i="3"/>
  <c r="E18" i="9" s="1"/>
  <c r="AI27" i="3"/>
  <c r="O16" i="9" s="1"/>
  <c r="AD27" i="3"/>
  <c r="K16" i="9" s="1"/>
  <c r="AA27" i="3"/>
  <c r="I16" i="9" s="1"/>
  <c r="V27" i="3"/>
  <c r="E16" i="9" s="1"/>
  <c r="B27" i="3"/>
  <c r="AW25" i="3"/>
  <c r="O17" i="9" s="1"/>
  <c r="AP25" i="3"/>
  <c r="I17" i="9" s="1"/>
  <c r="AF25" i="3"/>
  <c r="O15" i="9" s="1"/>
  <c r="X25" i="3"/>
  <c r="I15" i="9" s="1"/>
  <c r="B25" i="3"/>
  <c r="K24" i="3" s="1"/>
  <c r="U11" i="9" s="1"/>
  <c r="H24" i="3"/>
  <c r="U7" i="9" s="1"/>
  <c r="B23" i="3"/>
  <c r="AT22" i="3"/>
  <c r="O23" i="9" s="1"/>
  <c r="K21" i="3"/>
  <c r="E21" i="3"/>
  <c r="AM11" i="3"/>
  <c r="AI11" i="3"/>
  <c r="O10" i="9" s="1"/>
  <c r="AD11" i="3"/>
  <c r="K10" i="9" s="1"/>
  <c r="Z11" i="3"/>
  <c r="I10" i="9" s="1"/>
  <c r="V11" i="3"/>
  <c r="E10" i="9" s="1"/>
  <c r="O11" i="3"/>
  <c r="O8" i="9" s="1"/>
  <c r="J11" i="3"/>
  <c r="K8" i="9" s="1"/>
  <c r="G11" i="3"/>
  <c r="I8" i="9" s="1"/>
  <c r="B11" i="3"/>
  <c r="E8" i="9" s="1"/>
  <c r="AM9" i="3"/>
  <c r="AG9" i="3"/>
  <c r="O9" i="9" s="1"/>
  <c r="X9" i="3"/>
  <c r="I9" i="9" s="1"/>
  <c r="L9" i="3"/>
  <c r="O7" i="9" s="1"/>
  <c r="AV8" i="3"/>
  <c r="U9" i="9" s="1"/>
  <c r="AS8" i="3"/>
  <c r="U5" i="9" s="1"/>
  <c r="AM7" i="3"/>
  <c r="AP5" i="3" s="1"/>
  <c r="AV5" i="3"/>
  <c r="AS5" i="3"/>
  <c r="C40" i="2"/>
  <c r="O28" i="6" s="1"/>
  <c r="C38" i="2"/>
  <c r="L37" i="2" s="1"/>
  <c r="O21" i="6" s="1"/>
  <c r="I37" i="2"/>
  <c r="O17" i="6" s="1"/>
  <c r="C36" i="2"/>
  <c r="O22" i="6" s="1"/>
  <c r="L34" i="2"/>
  <c r="F34" i="2"/>
  <c r="H29" i="2"/>
  <c r="I23" i="6" s="1"/>
  <c r="AO27" i="2"/>
  <c r="AU24" i="2" s="1"/>
  <c r="O15" i="6" s="1"/>
  <c r="V27" i="2"/>
  <c r="O27" i="2"/>
  <c r="I20" i="6" s="1"/>
  <c r="J27" i="2"/>
  <c r="E20" i="6" s="1"/>
  <c r="G27" i="2"/>
  <c r="I18" i="6" s="1"/>
  <c r="B27" i="2"/>
  <c r="E18" i="6" s="1"/>
  <c r="AE26" i="2"/>
  <c r="I25" i="6" s="1"/>
  <c r="AO25" i="2"/>
  <c r="V25" i="2"/>
  <c r="AX24" i="2"/>
  <c r="O19" i="6" s="1"/>
  <c r="AE24" i="2"/>
  <c r="I21" i="6" s="1"/>
  <c r="AB24" i="2"/>
  <c r="I15" i="6" s="1"/>
  <c r="AO23" i="2"/>
  <c r="AR21" i="2" s="1"/>
  <c r="V23" i="2"/>
  <c r="I22" i="6" s="1"/>
  <c r="AU21" i="2"/>
  <c r="AE21" i="2"/>
  <c r="AB21" i="2"/>
  <c r="Y21" i="2"/>
  <c r="AN12" i="2"/>
  <c r="O14" i="6" s="1"/>
  <c r="V12" i="2"/>
  <c r="I14" i="6" s="1"/>
  <c r="O12" i="2"/>
  <c r="O8" i="6" s="1"/>
  <c r="J12" i="2"/>
  <c r="K8" i="6" s="1"/>
  <c r="G12" i="2"/>
  <c r="M25" i="2" s="1"/>
  <c r="I19" i="6" s="1"/>
  <c r="B12" i="2"/>
  <c r="E8" i="6" s="1"/>
  <c r="AW11" i="2"/>
  <c r="O13" i="6" s="1"/>
  <c r="AN10" i="2"/>
  <c r="K14" i="6" s="1"/>
  <c r="V10" i="2"/>
  <c r="E14" i="6" s="1"/>
  <c r="M10" i="2"/>
  <c r="O7" i="6" s="1"/>
  <c r="D10" i="2"/>
  <c r="I7" i="6" s="1"/>
  <c r="AW9" i="2"/>
  <c r="O9" i="6" s="1"/>
  <c r="AT9" i="2"/>
  <c r="O5" i="6" s="1"/>
  <c r="AE9" i="2"/>
  <c r="I9" i="6" s="1"/>
  <c r="AN8" i="2"/>
  <c r="O10" i="6" s="1"/>
  <c r="V8" i="2"/>
  <c r="I10" i="6" s="1"/>
  <c r="H7" i="2"/>
  <c r="O11" i="6" s="1"/>
  <c r="AT6" i="2"/>
  <c r="AQ6" i="2"/>
  <c r="AE6" i="2"/>
  <c r="L33" i="1"/>
  <c r="J33" i="1"/>
  <c r="I33" i="1"/>
  <c r="H33" i="1"/>
  <c r="G33" i="1"/>
  <c r="F33" i="1"/>
  <c r="E33" i="1"/>
  <c r="D33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6" i="1"/>
  <c r="K33" i="1" s="1"/>
  <c r="K5" i="1"/>
  <c r="K4" i="1"/>
  <c r="K3" i="1"/>
  <c r="AX21" i="2" l="1"/>
  <c r="D25" i="2"/>
  <c r="I17" i="6" s="1"/>
  <c r="L39" i="2"/>
  <c r="O27" i="6" s="1"/>
  <c r="Q10" i="9"/>
  <c r="U14" i="9"/>
  <c r="H21" i="3"/>
  <c r="U12" i="9"/>
  <c r="Q8" i="9"/>
  <c r="K26" i="3"/>
  <c r="U15" i="9" s="1"/>
  <c r="U22" i="9"/>
  <c r="Q18" i="9"/>
  <c r="AT42" i="3"/>
  <c r="I25" i="9" s="1"/>
  <c r="Q6" i="7"/>
  <c r="U12" i="7"/>
  <c r="O6" i="7"/>
  <c r="K16" i="7"/>
  <c r="BA8" i="4"/>
  <c r="U15" i="7" s="1"/>
  <c r="AA27" i="4"/>
  <c r="E18" i="7"/>
  <c r="O22" i="7"/>
  <c r="Q26" i="7"/>
  <c r="I18" i="7"/>
  <c r="K22" i="7"/>
  <c r="U26" i="7"/>
  <c r="E28" i="7"/>
  <c r="I20" i="7"/>
  <c r="O6" i="6"/>
  <c r="I8" i="6"/>
  <c r="K10" i="6"/>
  <c r="Y6" i="2"/>
  <c r="H22" i="2"/>
  <c r="O23" i="6" s="1"/>
  <c r="AX26" i="2"/>
  <c r="O25" i="6" s="1"/>
  <c r="H6" i="3"/>
  <c r="O11" i="9" s="1"/>
  <c r="H13" i="3"/>
  <c r="I11" i="9" s="1"/>
  <c r="U16" i="9"/>
  <c r="Q12" i="9"/>
  <c r="AB34" i="3"/>
  <c r="AB37" i="3"/>
  <c r="U17" i="9" s="1"/>
  <c r="AW38" i="3"/>
  <c r="O19" i="9" s="1"/>
  <c r="BA3" i="4"/>
  <c r="U6" i="7"/>
  <c r="Q16" i="7"/>
  <c r="E10" i="7"/>
  <c r="U14" i="7"/>
  <c r="J22" i="4"/>
  <c r="I11" i="7" s="1"/>
  <c r="AD27" i="4"/>
  <c r="AD30" i="4"/>
  <c r="I15" i="7" s="1"/>
  <c r="F31" i="4"/>
  <c r="O19" i="7" s="1"/>
  <c r="J35" i="4"/>
  <c r="O23" i="7" s="1"/>
  <c r="I24" i="7"/>
  <c r="E20" i="7"/>
  <c r="M44" i="4"/>
  <c r="I27" i="7" s="1"/>
  <c r="E6" i="6"/>
  <c r="K18" i="6"/>
  <c r="AB6" i="2"/>
  <c r="AW6" i="2"/>
  <c r="AB9" i="2"/>
  <c r="I5" i="6" s="1"/>
  <c r="AE11" i="2"/>
  <c r="I13" i="6" s="1"/>
  <c r="H14" i="2"/>
  <c r="I11" i="6" s="1"/>
  <c r="E26" i="6"/>
  <c r="I16" i="6"/>
  <c r="I26" i="6"/>
  <c r="E22" i="6"/>
  <c r="I34" i="2"/>
  <c r="AB6" i="3"/>
  <c r="O13" i="9" s="1"/>
  <c r="D9" i="3"/>
  <c r="I7" i="9" s="1"/>
  <c r="Q14" i="9"/>
  <c r="U6" i="9"/>
  <c r="AC13" i="3"/>
  <c r="I13" i="9" s="1"/>
  <c r="AB22" i="3"/>
  <c r="O21" i="9" s="1"/>
  <c r="AB29" i="3"/>
  <c r="I21" i="9" s="1"/>
  <c r="AE39" i="3"/>
  <c r="U25" i="9" s="1"/>
  <c r="J3" i="4"/>
  <c r="E6" i="7"/>
  <c r="I10" i="7"/>
  <c r="BA6" i="4"/>
  <c r="U11" i="7" s="1"/>
  <c r="M8" i="4"/>
  <c r="U13" i="7" s="1"/>
  <c r="O16" i="7"/>
  <c r="K10" i="7"/>
  <c r="AE22" i="4"/>
  <c r="I13" i="7" s="1"/>
  <c r="K28" i="4"/>
  <c r="O25" i="7" s="1"/>
  <c r="O31" i="4"/>
  <c r="U19" i="7" s="1"/>
  <c r="BA32" i="4"/>
  <c r="U25" i="7" s="1"/>
  <c r="G39" i="4"/>
  <c r="I28" i="7"/>
  <c r="E24" i="7"/>
  <c r="I6" i="6"/>
  <c r="E16" i="6"/>
  <c r="K22" i="6"/>
  <c r="O20" i="6"/>
  <c r="K16" i="6"/>
  <c r="K26" i="6"/>
  <c r="O16" i="6"/>
  <c r="K20" i="6"/>
  <c r="O26" i="6"/>
  <c r="K28" i="6"/>
  <c r="O18" i="6"/>
  <c r="U10" i="9"/>
  <c r="Q6" i="9"/>
  <c r="AV10" i="3"/>
  <c r="U13" i="9" s="1"/>
  <c r="Q16" i="9"/>
  <c r="U8" i="9"/>
  <c r="Q26" i="9"/>
  <c r="U18" i="9"/>
  <c r="U26" i="9"/>
  <c r="Q22" i="9"/>
  <c r="O10" i="7"/>
  <c r="K6" i="7"/>
  <c r="I6" i="7"/>
  <c r="Q14" i="7"/>
  <c r="AG8" i="4"/>
  <c r="O15" i="7" s="1"/>
  <c r="U16" i="7"/>
  <c r="Q12" i="7"/>
  <c r="I22" i="7"/>
  <c r="E16" i="7"/>
  <c r="I16" i="7"/>
  <c r="E26" i="7"/>
  <c r="I26" i="7"/>
  <c r="E22" i="7"/>
  <c r="J39" i="4"/>
  <c r="M42" i="4"/>
  <c r="I23" i="7" s="1"/>
  <c r="K6" i="6"/>
  <c r="E10" i="6"/>
</calcChain>
</file>

<file path=xl/sharedStrings.xml><?xml version="1.0" encoding="utf-8"?>
<sst xmlns="http://schemas.openxmlformats.org/spreadsheetml/2006/main" count="695" uniqueCount="238">
  <si>
    <t>１０ｍ</t>
  </si>
  <si>
    <t>５ｍ</t>
  </si>
  <si>
    <t>１５ｍ</t>
  </si>
  <si>
    <t>３０ｍ</t>
  </si>
  <si>
    <t>DL</t>
  </si>
  <si>
    <t>GL</t>
  </si>
  <si>
    <t>22m</t>
  </si>
  <si>
    <t>10m</t>
  </si>
  <si>
    <t>CL</t>
  </si>
  <si>
    <t>TL</t>
  </si>
  <si>
    <t>5m</t>
  </si>
  <si>
    <t>A</t>
  </si>
  <si>
    <t>TL5m</t>
  </si>
  <si>
    <t>タグⅠ</t>
  </si>
  <si>
    <t>D</t>
  </si>
  <si>
    <t>F</t>
  </si>
  <si>
    <t>H</t>
  </si>
  <si>
    <t>北</t>
  </si>
  <si>
    <t>B</t>
  </si>
  <si>
    <t>南</t>
  </si>
  <si>
    <t>E</t>
  </si>
  <si>
    <t>G</t>
  </si>
  <si>
    <t>タグⅡ</t>
  </si>
  <si>
    <t>C</t>
  </si>
  <si>
    <t>TL　５ｍ</t>
  </si>
  <si>
    <t>本部席</t>
  </si>
  <si>
    <t>スタンド側</t>
  </si>
  <si>
    <t>登録名称 （通称等）</t>
  </si>
  <si>
    <t>略称</t>
  </si>
  <si>
    <t>幼児</t>
  </si>
  <si>
    <t>1年</t>
  </si>
  <si>
    <t>2年</t>
  </si>
  <si>
    <t>申込み責任者</t>
  </si>
  <si>
    <t>チーム数</t>
  </si>
  <si>
    <t>人数</t>
  </si>
  <si>
    <t>受付</t>
  </si>
  <si>
    <t>北　摂　地　区</t>
  </si>
  <si>
    <t>茨木　RS</t>
  </si>
  <si>
    <t>茨木</t>
  </si>
  <si>
    <t>不参加</t>
  </si>
  <si>
    <t>②</t>
  </si>
  <si>
    <t>奥田　学</t>
  </si>
  <si>
    <t>okkun.rugby11@gmail.com</t>
  </si>
  <si>
    <t>摂津・天王山・SUBRAVES　RS</t>
  </si>
  <si>
    <t>合同B</t>
  </si>
  <si>
    <t>㉓</t>
  </si>
  <si>
    <t>小森</t>
  </si>
  <si>
    <t>tennouzan1978@gmail.com</t>
  </si>
  <si>
    <t>SUＮ　BRAVES　RＦＣ</t>
  </si>
  <si>
    <t>SUN</t>
  </si>
  <si>
    <t>㉖</t>
  </si>
  <si>
    <t>水戸</t>
  </si>
  <si>
    <t>rugby.sunbraves@gmail.com</t>
  </si>
  <si>
    <t>吹田　ＲＳ</t>
  </si>
  <si>
    <t>吹田</t>
  </si>
  <si>
    <t>㉘</t>
  </si>
  <si>
    <t>高槻　RS</t>
  </si>
  <si>
    <t>高槻</t>
  </si>
  <si>
    <t>⑤</t>
  </si>
  <si>
    <t>山本 浩一</t>
  </si>
  <si>
    <t>koichi.kenryu@gmail.com</t>
  </si>
  <si>
    <t>豊中　RS</t>
  </si>
  <si>
    <t>豊中</t>
  </si>
  <si>
    <t>能勢　RS</t>
  </si>
  <si>
    <t>能勢</t>
  </si>
  <si>
    <t>㉗</t>
  </si>
  <si>
    <t>林　忍</t>
  </si>
  <si>
    <t>hykbas@yahoo.co.jp</t>
  </si>
  <si>
    <t>淀川　ＲＳホワイトナイツ</t>
  </si>
  <si>
    <t>淀川</t>
  </si>
  <si>
    <t>④</t>
  </si>
  <si>
    <t>横内祥太</t>
  </si>
  <si>
    <t>ranbo4200@gmail.com</t>
  </si>
  <si>
    <t>東淀川　RS</t>
  </si>
  <si>
    <t>東淀川</t>
  </si>
  <si>
    <t>⑥</t>
  </si>
  <si>
    <t>在川洋平</t>
  </si>
  <si>
    <t>unei@rugby-hrs.com</t>
  </si>
  <si>
    <t>箕面　RS</t>
  </si>
  <si>
    <t>箕面</t>
  </si>
  <si>
    <t>㉒</t>
  </si>
  <si>
    <t>明谷　成圭</t>
  </si>
  <si>
    <t>nakitani8125@gmail.com</t>
  </si>
  <si>
    <t>北 河 内 地 区</t>
  </si>
  <si>
    <t>OTJ　RS</t>
  </si>
  <si>
    <t>OTJ</t>
  </si>
  <si>
    <t>⑦</t>
  </si>
  <si>
    <t xml:space="preserve">小坂 弘和 </t>
  </si>
  <si>
    <t>otjrs@hotmail.com</t>
  </si>
  <si>
    <t>交野　RS</t>
  </si>
  <si>
    <t>交野</t>
  </si>
  <si>
    <t>⑬</t>
  </si>
  <si>
    <t>中瀬　一博</t>
  </si>
  <si>
    <t>katano.rugby.school@gmail.com</t>
  </si>
  <si>
    <t>四條畷　RS</t>
  </si>
  <si>
    <t>四條畷</t>
  </si>
  <si>
    <t>①</t>
  </si>
  <si>
    <t>高橋正樹</t>
  </si>
  <si>
    <t>kuwagata.690624@gmail.com</t>
  </si>
  <si>
    <t>大工大　RS</t>
  </si>
  <si>
    <t>大工大</t>
  </si>
  <si>
    <t>寝屋川　RS</t>
  </si>
  <si>
    <t>寝屋川</t>
  </si>
  <si>
    <t>⑭</t>
  </si>
  <si>
    <t>成瀬　寧</t>
  </si>
  <si>
    <t>naruse@ceres.ocn.ne.jp</t>
  </si>
  <si>
    <t>枚方　ＲＳ</t>
  </si>
  <si>
    <t>枚方</t>
  </si>
  <si>
    <t>⑧</t>
  </si>
  <si>
    <t>山地一充</t>
  </si>
  <si>
    <t>yamajisetsubi@outlook.jp</t>
  </si>
  <si>
    <t>守口　RS</t>
  </si>
  <si>
    <t>守口</t>
  </si>
  <si>
    <t>③</t>
  </si>
  <si>
    <t>長原　哲也</t>
  </si>
  <si>
    <t>taiokio0209@gmail.com</t>
  </si>
  <si>
    <t xml:space="preserve"> 大 阪　市 地 区</t>
  </si>
  <si>
    <t>阿倍野　RS</t>
  </si>
  <si>
    <t>阿倍野</t>
  </si>
  <si>
    <t>⑲</t>
  </si>
  <si>
    <t>花岡　茂</t>
  </si>
  <si>
    <t>moge11@nifty.com</t>
  </si>
  <si>
    <t>大阪　RS</t>
  </si>
  <si>
    <t>大阪</t>
  </si>
  <si>
    <t>⑫</t>
  </si>
  <si>
    <t>疋津　学</t>
  </si>
  <si>
    <t xml:space="preserve"> kotaroukotora@gmail.com</t>
  </si>
  <si>
    <t>大阪中央　RS</t>
  </si>
  <si>
    <t>大阪中</t>
  </si>
  <si>
    <t>⑰</t>
  </si>
  <si>
    <t>西原政淳</t>
  </si>
  <si>
    <t>ocrs.higashinari@gmail.com</t>
  </si>
  <si>
    <t>住之江Biue　Backs　Rugby　Football　Ciut</t>
  </si>
  <si>
    <t>住之江</t>
  </si>
  <si>
    <t>⑱</t>
  </si>
  <si>
    <t>中岡祐一</t>
  </si>
  <si>
    <t>2020suminoe.blue.backs0801@gmail.com</t>
  </si>
  <si>
    <t>みなと　ＲＣ</t>
  </si>
  <si>
    <t>みなと</t>
  </si>
  <si>
    <t>⑪</t>
  </si>
  <si>
    <t>馬醫伸夫</t>
  </si>
  <si>
    <t>bybai@iris.ocn.ne.jp</t>
  </si>
  <si>
    <t>南大阪　ＲＳ</t>
  </si>
  <si>
    <t>南大阪</t>
  </si>
  <si>
    <t>⑳</t>
  </si>
  <si>
    <t>長澤 静子</t>
  </si>
  <si>
    <t>baku.4.chan@ab.auone-net.jp</t>
  </si>
  <si>
    <t>南　大　阪　地　区</t>
  </si>
  <si>
    <t>河内長野
富田林・岬
合同</t>
  </si>
  <si>
    <t>合同A</t>
  </si>
  <si>
    <t>㉕</t>
  </si>
  <si>
    <t>河井　勇樹</t>
  </si>
  <si>
    <t>nikoniko567.jp@gmail.com</t>
  </si>
  <si>
    <t>堺　ＲＳ・少年団</t>
  </si>
  <si>
    <t>堺</t>
  </si>
  <si>
    <t>⑯</t>
  </si>
  <si>
    <t>宇都宮正和</t>
  </si>
  <si>
    <t>m-utsu.srs2017@leto.eonet.ne.jp</t>
  </si>
  <si>
    <t>花園　ＲＳ</t>
  </si>
  <si>
    <t>花園</t>
  </si>
  <si>
    <t>⑨</t>
  </si>
  <si>
    <t>後藤雄二</t>
  </si>
  <si>
    <t>goto-car@zeus.eonet.ne.jp</t>
  </si>
  <si>
    <t>東大阪KINDAI クラブRS</t>
  </si>
  <si>
    <t>東大阪</t>
  </si>
  <si>
    <t>⑮</t>
  </si>
  <si>
    <t>浦出知治</t>
  </si>
  <si>
    <t>kinmasakari@gmail.com</t>
  </si>
  <si>
    <t>布施　ＲＳ</t>
  </si>
  <si>
    <t>布施</t>
  </si>
  <si>
    <t>⑩</t>
  </si>
  <si>
    <t>:菅淳一</t>
  </si>
  <si>
    <t>jjsugaos@gmail.com</t>
  </si>
  <si>
    <t>八尾　RS　</t>
  </si>
  <si>
    <t>八尾</t>
  </si>
  <si>
    <t>㉑</t>
  </si>
  <si>
    <t>青山健吉</t>
  </si>
  <si>
    <t>yrs.aoyama@gmail.com</t>
  </si>
  <si>
    <t>柏原　RS</t>
  </si>
  <si>
    <t>柏原</t>
  </si>
  <si>
    <t>㉔</t>
  </si>
  <si>
    <t>白神典幸</t>
  </si>
  <si>
    <t xml:space="preserve"> &lt;mkm200069@i.softbank.jp&gt;</t>
  </si>
  <si>
    <t>幼児A-１</t>
  </si>
  <si>
    <t>幼児A-2</t>
  </si>
  <si>
    <t>幼児A-3</t>
  </si>
  <si>
    <t>幼児B-１</t>
  </si>
  <si>
    <t>幼児B-2</t>
  </si>
  <si>
    <t>幼児B-3</t>
  </si>
  <si>
    <t>幼児B-４</t>
  </si>
  <si>
    <t>１年A-１</t>
  </si>
  <si>
    <t>１年A-２</t>
  </si>
  <si>
    <t>１年A-3</t>
  </si>
  <si>
    <t>１年A-4</t>
  </si>
  <si>
    <t>１年B-１</t>
  </si>
  <si>
    <t>１年B-２</t>
  </si>
  <si>
    <t>１年B-４</t>
  </si>
  <si>
    <t>１年B-3</t>
  </si>
  <si>
    <t>２年A-１</t>
  </si>
  <si>
    <t>２年A-２</t>
  </si>
  <si>
    <t>２年A-３</t>
  </si>
  <si>
    <t>２年A-４</t>
  </si>
  <si>
    <t>２年A-５</t>
  </si>
  <si>
    <t>2年B-１</t>
  </si>
  <si>
    <t>2年B-２</t>
  </si>
  <si>
    <t>２年B-3</t>
  </si>
  <si>
    <t>２年B-4</t>
  </si>
  <si>
    <t>２年B-5</t>
  </si>
  <si>
    <t>１年</t>
  </si>
  <si>
    <t>２年</t>
  </si>
  <si>
    <t>守口１</t>
  </si>
  <si>
    <t>守口1</t>
  </si>
  <si>
    <t>守口２</t>
  </si>
  <si>
    <t>守口2</t>
  </si>
  <si>
    <t>東大阪１</t>
  </si>
  <si>
    <t>東大阪２</t>
  </si>
  <si>
    <t>大阪中央</t>
  </si>
  <si>
    <t>四条畷</t>
  </si>
  <si>
    <t>阿部野</t>
  </si>
  <si>
    <t>四条畷１</t>
  </si>
  <si>
    <t>四条畷２</t>
  </si>
  <si>
    <t>交野１</t>
  </si>
  <si>
    <t>交野２</t>
  </si>
  <si>
    <t>幼児A-２</t>
  </si>
  <si>
    <t>幼児A-３</t>
  </si>
  <si>
    <t>①負</t>
  </si>
  <si>
    <t>②負</t>
  </si>
  <si>
    <t>①勝</t>
  </si>
  <si>
    <t>②勝</t>
  </si>
  <si>
    <t>幼児B-２</t>
  </si>
  <si>
    <t>幼児B-３</t>
  </si>
  <si>
    <t>１年A-３</t>
  </si>
  <si>
    <t>１年A-４</t>
  </si>
  <si>
    <t>１年B-３</t>
  </si>
  <si>
    <t>2年B-３</t>
  </si>
  <si>
    <t>2年B-４</t>
  </si>
  <si>
    <t>2年B-５</t>
  </si>
  <si>
    <t>2年B-2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</si>
</sst>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h:mm;@"/>
  </numFmts>
  <fonts count="28">
    <font>
      <sz val="11"/>
      <color theme="1"/>
      <name val="ＭＳ Ｐゴシック"/>
      <charset val="134"/>
      <scheme val="minor"/>
    </font>
    <font>
      <sz val="14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b/>
      <sz val="10"/>
      <color theme="1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8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sz val="7"/>
      <color theme="1"/>
      <name val="ＭＳ Ｐゴシック"/>
      <charset val="128"/>
      <scheme val="minor"/>
    </font>
    <font>
      <sz val="6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color rgb="FF0000FF"/>
      <name val="ＭＳ Ｐゴシック"/>
      <charset val="128"/>
      <scheme val="minor"/>
    </font>
    <font>
      <sz val="11"/>
      <color rgb="FF800080"/>
      <name val="ＭＳ Ｐゴシック"/>
      <charset val="128"/>
    </font>
    <font>
      <sz val="8"/>
      <color theme="1"/>
      <name val="ＭＳ Ｐゴシック"/>
      <charset val="128"/>
      <scheme val="minor"/>
    </font>
    <font>
      <sz val="11"/>
      <color theme="10"/>
      <name val="ＭＳ Ｐゴシック"/>
      <charset val="128"/>
    </font>
    <font>
      <sz val="12"/>
      <name val="ＭＳ Ｐゴシック"/>
      <charset val="128"/>
    </font>
    <font>
      <sz val="9"/>
      <name val="ＭＳ Ｐゴシック"/>
      <charset val="128"/>
    </font>
    <font>
      <sz val="8"/>
      <color rgb="FF800080"/>
      <name val="ＭＳ Ｐゴシック"/>
      <charset val="128"/>
      <scheme val="minor"/>
    </font>
    <font>
      <sz val="12"/>
      <name val="ＭＳ Ｐゴシック"/>
      <charset val="128"/>
      <scheme val="major"/>
    </font>
    <font>
      <u/>
      <sz val="11"/>
      <color rgb="FF0000FF"/>
      <name val="ＭＳ Ｐゴシック"/>
      <charset val="128"/>
      <scheme val="minor"/>
    </font>
    <font>
      <sz val="11"/>
      <color rgb="FF800080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4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auto="1"/>
      </bottom>
      <diagonal/>
    </border>
    <border>
      <left/>
      <right/>
      <top style="thin">
        <color rgb="FFFFFF00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385">
    <xf numFmtId="0" fontId="0" fillId="0" borderId="0" xfId="0">
      <alignment vertical="center"/>
    </xf>
    <xf numFmtId="17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20" fontId="3" fillId="0" borderId="3" xfId="0" applyNumberFormat="1" applyFont="1" applyBorder="1" applyAlignment="1">
      <alignment horizontal="left" vertical="center"/>
    </xf>
    <xf numFmtId="20" fontId="3" fillId="0" borderId="4" xfId="0" applyNumberFormat="1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20" fontId="3" fillId="0" borderId="6" xfId="0" applyNumberFormat="1" applyFont="1" applyBorder="1">
      <alignment vertical="center"/>
    </xf>
    <xf numFmtId="20" fontId="3" fillId="0" borderId="7" xfId="0" applyNumberFormat="1" applyFont="1" applyBorder="1">
      <alignment vertical="center"/>
    </xf>
    <xf numFmtId="0" fontId="4" fillId="0" borderId="6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left" vertical="center"/>
    </xf>
    <xf numFmtId="179" fontId="3" fillId="0" borderId="4" xfId="0" applyNumberFormat="1" applyFont="1" applyBorder="1">
      <alignment vertical="center"/>
    </xf>
    <xf numFmtId="179" fontId="3" fillId="0" borderId="6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79" fontId="3" fillId="0" borderId="6" xfId="0" applyNumberFormat="1" applyFont="1" applyBorder="1">
      <alignment vertical="center"/>
    </xf>
    <xf numFmtId="179" fontId="3" fillId="0" borderId="7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0" fontId="4" fillId="0" borderId="4" xfId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2" fillId="0" borderId="0" xfId="0" applyFont="1" applyBorder="1">
      <alignment vertical="center"/>
    </xf>
    <xf numFmtId="0" fontId="4" fillId="0" borderId="4" xfId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0" fillId="0" borderId="11" xfId="0" applyFill="1" applyBorder="1">
      <alignment vertical="center"/>
    </xf>
    <xf numFmtId="0" fontId="4" fillId="0" borderId="4" xfId="1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6" xfId="1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7" xfId="1" applyFont="1" applyFill="1" applyBorder="1">
      <alignment vertical="center"/>
    </xf>
    <xf numFmtId="0" fontId="4" fillId="0" borderId="6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27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4" fillId="0" borderId="38" xfId="1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3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1" fillId="2" borderId="12" xfId="2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1" fillId="0" borderId="13" xfId="2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1" fillId="0" borderId="13" xfId="2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vertical="center"/>
    </xf>
    <xf numFmtId="0" fontId="11" fillId="2" borderId="13" xfId="2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/>
    </xf>
    <xf numFmtId="0" fontId="11" fillId="0" borderId="13" xfId="2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vertical="center"/>
    </xf>
    <xf numFmtId="0" fontId="11" fillId="2" borderId="13" xfId="2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1" fillId="0" borderId="14" xfId="2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3" fillId="0" borderId="5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0" fontId="15" fillId="0" borderId="21" xfId="1" applyFont="1" applyBorder="1">
      <alignment vertical="center"/>
    </xf>
    <xf numFmtId="0" fontId="10" fillId="0" borderId="52" xfId="0" applyFont="1" applyFill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8" fillId="0" borderId="21" xfId="1" applyFont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left"/>
    </xf>
    <xf numFmtId="0" fontId="20" fillId="0" borderId="27" xfId="0" applyFont="1" applyFill="1" applyBorder="1" applyAlignment="1">
      <alignment vertical="center"/>
    </xf>
    <xf numFmtId="0" fontId="21" fillId="0" borderId="21" xfId="1" applyFont="1" applyBorder="1">
      <alignment vertical="center"/>
    </xf>
    <xf numFmtId="0" fontId="22" fillId="0" borderId="21" xfId="0" applyFont="1" applyFill="1" applyBorder="1" applyAlignment="1">
      <alignment horizontal="left"/>
    </xf>
    <xf numFmtId="0" fontId="23" fillId="0" borderId="21" xfId="1" applyBorder="1">
      <alignment vertical="center"/>
    </xf>
    <xf numFmtId="0" fontId="2" fillId="0" borderId="21" xfId="0" applyFont="1" applyFill="1" applyBorder="1" applyAlignment="1">
      <alignment vertical="center"/>
    </xf>
    <xf numFmtId="0" fontId="24" fillId="0" borderId="21" xfId="1" applyFont="1" applyBorder="1">
      <alignment vertical="center"/>
    </xf>
    <xf numFmtId="0" fontId="18" fillId="0" borderId="21" xfId="1" applyFont="1" applyBorder="1" applyAlignment="1" applyProtection="1">
      <alignment vertical="center"/>
    </xf>
    <xf numFmtId="0" fontId="10" fillId="0" borderId="9" xfId="0" applyFont="1" applyFill="1" applyBorder="1" applyAlignment="1">
      <alignment vertical="center"/>
    </xf>
    <xf numFmtId="0" fontId="0" fillId="0" borderId="27" xfId="0" applyBorder="1">
      <alignment vertical="center"/>
    </xf>
    <xf numFmtId="0" fontId="0" fillId="4" borderId="37" xfId="0" applyFill="1" applyBorder="1">
      <alignment vertic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28" xfId="0" applyFill="1" applyBorder="1">
      <alignment vertical="center"/>
    </xf>
    <xf numFmtId="0" fontId="0" fillId="4" borderId="0" xfId="0" applyFill="1" applyAlignment="1">
      <alignment horizontal="right" vertical="top"/>
    </xf>
    <xf numFmtId="0" fontId="0" fillId="4" borderId="38" xfId="0" applyFill="1" applyBorder="1">
      <alignment vertical="center"/>
    </xf>
    <xf numFmtId="0" fontId="0" fillId="5" borderId="38" xfId="0" applyFill="1" applyBorder="1">
      <alignment vertical="center"/>
    </xf>
    <xf numFmtId="0" fontId="0" fillId="6" borderId="54" xfId="0" applyFill="1" applyBorder="1" applyAlignment="1">
      <alignment vertical="center"/>
    </xf>
    <xf numFmtId="0" fontId="0" fillId="6" borderId="55" xfId="0" applyFill="1" applyBorder="1" applyAlignment="1">
      <alignment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right" vertical="top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28" xfId="0" applyFill="1" applyBorder="1" applyAlignment="1">
      <alignment vertical="center"/>
    </xf>
    <xf numFmtId="0" fontId="0" fillId="6" borderId="56" xfId="0" applyFill="1" applyBorder="1" applyAlignment="1">
      <alignment vertical="center"/>
    </xf>
    <xf numFmtId="0" fontId="0" fillId="6" borderId="28" xfId="0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56" xfId="0" applyFont="1" applyFill="1" applyBorder="1" applyAlignment="1">
      <alignment horizontal="center" vertical="center"/>
    </xf>
    <xf numFmtId="0" fontId="0" fillId="6" borderId="57" xfId="0" applyFill="1" applyBorder="1" applyAlignment="1">
      <alignment vertical="center"/>
    </xf>
    <xf numFmtId="0" fontId="0" fillId="6" borderId="58" xfId="0" applyFill="1" applyBorder="1" applyAlignment="1">
      <alignment vertical="center"/>
    </xf>
    <xf numFmtId="0" fontId="0" fillId="6" borderId="59" xfId="0" applyFill="1" applyBorder="1" applyAlignment="1">
      <alignment vertical="center"/>
    </xf>
    <xf numFmtId="0" fontId="0" fillId="6" borderId="60" xfId="0" applyFill="1" applyBorder="1" applyAlignment="1">
      <alignment vertical="center"/>
    </xf>
    <xf numFmtId="0" fontId="0" fillId="4" borderId="0" xfId="0" applyFill="1" applyBorder="1" applyAlignment="1">
      <alignment horizontal="right"/>
    </xf>
    <xf numFmtId="0" fontId="0" fillId="4" borderId="29" xfId="0" applyFill="1" applyBorder="1">
      <alignment vertical="center"/>
    </xf>
    <xf numFmtId="0" fontId="0" fillId="4" borderId="27" xfId="0" applyFill="1" applyBorder="1">
      <alignment vertical="center"/>
    </xf>
    <xf numFmtId="0" fontId="0" fillId="5" borderId="27" xfId="0" applyFill="1" applyBorder="1">
      <alignment vertical="center"/>
    </xf>
    <xf numFmtId="0" fontId="0" fillId="6" borderId="29" xfId="0" applyFill="1" applyBorder="1" applyAlignment="1">
      <alignment vertical="center"/>
    </xf>
    <xf numFmtId="0" fontId="0" fillId="6" borderId="61" xfId="0" applyFill="1" applyBorder="1" applyAlignment="1">
      <alignment vertical="center"/>
    </xf>
    <xf numFmtId="0" fontId="0" fillId="4" borderId="0" xfId="0" applyFill="1" applyBorder="1" applyAlignment="1">
      <alignment horizontal="center" vertical="top"/>
    </xf>
    <xf numFmtId="0" fontId="0" fillId="4" borderId="38" xfId="0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6" fillId="0" borderId="27" xfId="0" applyFont="1" applyBorder="1" applyAlignment="1">
      <alignment vertical="top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7" borderId="62" xfId="0" applyFill="1" applyBorder="1">
      <alignment vertical="center"/>
    </xf>
    <xf numFmtId="0" fontId="1" fillId="6" borderId="54" xfId="0" applyFont="1" applyFill="1" applyBorder="1" applyAlignment="1">
      <alignment horizontal="center" vertical="center"/>
    </xf>
    <xf numFmtId="0" fontId="0" fillId="6" borderId="63" xfId="0" applyFill="1" applyBorder="1" applyAlignment="1">
      <alignment vertical="center"/>
    </xf>
    <xf numFmtId="0" fontId="0" fillId="7" borderId="64" xfId="0" applyFill="1" applyBorder="1">
      <alignment vertical="center"/>
    </xf>
    <xf numFmtId="0" fontId="0" fillId="6" borderId="64" xfId="0" applyFill="1" applyBorder="1" applyAlignment="1">
      <alignment vertical="center"/>
    </xf>
    <xf numFmtId="0" fontId="0" fillId="6" borderId="62" xfId="0" applyFill="1" applyBorder="1" applyAlignment="1">
      <alignment vertical="center"/>
    </xf>
    <xf numFmtId="0" fontId="0" fillId="7" borderId="0" xfId="0" applyFill="1" applyBorder="1">
      <alignment vertical="center"/>
    </xf>
    <xf numFmtId="0" fontId="0" fillId="6" borderId="0" xfId="0" applyFill="1" applyBorder="1" applyAlignment="1">
      <alignment vertical="center"/>
    </xf>
    <xf numFmtId="0" fontId="0" fillId="7" borderId="65" xfId="0" applyFill="1" applyBorder="1">
      <alignment vertical="center"/>
    </xf>
    <xf numFmtId="0" fontId="0" fillId="6" borderId="65" xfId="0" applyFill="1" applyBorder="1" applyAlignment="1">
      <alignment vertical="center"/>
    </xf>
    <xf numFmtId="0" fontId="0" fillId="6" borderId="56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0" fillId="7" borderId="66" xfId="0" applyFill="1" applyBorder="1">
      <alignment vertical="center"/>
    </xf>
    <xf numFmtId="0" fontId="1" fillId="6" borderId="57" xfId="0" applyFont="1" applyFill="1" applyBorder="1" applyAlignment="1">
      <alignment horizontal="center" vertical="center"/>
    </xf>
    <xf numFmtId="0" fontId="0" fillId="6" borderId="66" xfId="0" applyFill="1" applyBorder="1" applyAlignment="1">
      <alignment vertical="center"/>
    </xf>
    <xf numFmtId="0" fontId="1" fillId="6" borderId="59" xfId="0" applyFont="1" applyFill="1" applyBorder="1" applyAlignment="1">
      <alignment horizontal="center" vertical="center"/>
    </xf>
    <xf numFmtId="0" fontId="0" fillId="7" borderId="27" xfId="0" applyFill="1" applyBorder="1">
      <alignment vertical="center"/>
    </xf>
    <xf numFmtId="0" fontId="1" fillId="6" borderId="29" xfId="0" applyFont="1" applyFill="1" applyBorder="1" applyAlignment="1">
      <alignment horizontal="center" vertical="center"/>
    </xf>
    <xf numFmtId="0" fontId="0" fillId="6" borderId="27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8" borderId="27" xfId="0" applyFill="1" applyBorder="1">
      <alignment vertical="center"/>
    </xf>
    <xf numFmtId="0" fontId="1" fillId="6" borderId="6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9" borderId="65" xfId="0" applyFill="1" applyBorder="1">
      <alignment vertical="center"/>
    </xf>
    <xf numFmtId="0" fontId="0" fillId="9" borderId="0" xfId="0" applyFill="1" applyBorder="1">
      <alignment vertical="center"/>
    </xf>
    <xf numFmtId="0" fontId="0" fillId="9" borderId="0" xfId="0" applyFill="1">
      <alignment vertical="center"/>
    </xf>
    <xf numFmtId="0" fontId="0" fillId="9" borderId="64" xfId="0" applyFill="1" applyBorder="1">
      <alignment vertical="center"/>
    </xf>
    <xf numFmtId="0" fontId="0" fillId="9" borderId="62" xfId="0" applyFill="1" applyBorder="1">
      <alignment vertical="center"/>
    </xf>
    <xf numFmtId="0" fontId="0" fillId="0" borderId="65" xfId="0" applyBorder="1">
      <alignment vertical="center"/>
    </xf>
    <xf numFmtId="0" fontId="0" fillId="0" borderId="65" xfId="0" applyBorder="1" applyAlignment="1">
      <alignment horizontal="center" vertical="center"/>
    </xf>
    <xf numFmtId="0" fontId="0" fillId="8" borderId="65" xfId="0" applyFill="1" applyBorder="1">
      <alignment vertical="center"/>
    </xf>
    <xf numFmtId="0" fontId="0" fillId="8" borderId="0" xfId="0" applyFill="1">
      <alignment vertical="center"/>
    </xf>
    <xf numFmtId="0" fontId="0" fillId="0" borderId="64" xfId="0" applyBorder="1">
      <alignment vertical="center"/>
    </xf>
    <xf numFmtId="0" fontId="0" fillId="0" borderId="62" xfId="0" applyBorder="1">
      <alignment vertical="center"/>
    </xf>
    <xf numFmtId="0" fontId="1" fillId="0" borderId="27" xfId="0" applyFont="1" applyFill="1" applyBorder="1" applyAlignment="1">
      <alignment horizontal="center" vertical="center"/>
    </xf>
    <xf numFmtId="0" fontId="0" fillId="9" borderId="67" xfId="0" applyFill="1" applyBorder="1">
      <alignment vertical="center"/>
    </xf>
    <xf numFmtId="0" fontId="0" fillId="9" borderId="27" xfId="0" applyFill="1" applyBorder="1">
      <alignment vertical="center"/>
    </xf>
    <xf numFmtId="0" fontId="0" fillId="0" borderId="27" xfId="0" applyBorder="1" applyAlignment="1">
      <alignment horizontal="right" vertical="center"/>
    </xf>
    <xf numFmtId="0" fontId="0" fillId="10" borderId="27" xfId="0" applyFill="1" applyBorder="1">
      <alignment vertical="center"/>
    </xf>
    <xf numFmtId="0" fontId="0" fillId="0" borderId="68" xfId="0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2" borderId="28" xfId="0" applyFill="1" applyBorder="1">
      <alignment vertical="center"/>
    </xf>
    <xf numFmtId="0" fontId="0" fillId="13" borderId="64" xfId="0" applyFill="1" applyBorder="1">
      <alignment vertical="center"/>
    </xf>
    <xf numFmtId="0" fontId="0" fillId="13" borderId="62" xfId="0" applyFill="1" applyBorder="1">
      <alignment vertical="center"/>
    </xf>
    <xf numFmtId="0" fontId="0" fillId="13" borderId="63" xfId="0" applyFill="1" applyBorder="1">
      <alignment vertical="center"/>
    </xf>
    <xf numFmtId="0" fontId="6" fillId="12" borderId="28" xfId="0" applyFont="1" applyFill="1" applyBorder="1">
      <alignment vertical="center"/>
    </xf>
    <xf numFmtId="0" fontId="0" fillId="13" borderId="65" xfId="0" applyFill="1" applyBorder="1">
      <alignment vertical="center"/>
    </xf>
    <xf numFmtId="0" fontId="6" fillId="13" borderId="0" xfId="0" applyFont="1" applyFill="1" applyBorder="1">
      <alignment vertical="center"/>
    </xf>
    <xf numFmtId="0" fontId="0" fillId="13" borderId="0" xfId="0" applyFill="1">
      <alignment vertical="center"/>
    </xf>
    <xf numFmtId="0" fontId="0" fillId="13" borderId="0" xfId="0" applyFill="1" applyBorder="1">
      <alignment vertical="center"/>
    </xf>
    <xf numFmtId="0" fontId="0" fillId="8" borderId="0" xfId="0" applyFill="1" applyBorder="1">
      <alignment vertical="center"/>
    </xf>
    <xf numFmtId="0" fontId="0" fillId="13" borderId="65" xfId="0" applyFill="1" applyBorder="1" applyAlignment="1">
      <alignment horizontal="center" vertical="center"/>
    </xf>
    <xf numFmtId="0" fontId="0" fillId="13" borderId="62" xfId="0" applyFill="1" applyBorder="1">
      <alignment vertical="center"/>
    </xf>
    <xf numFmtId="0" fontId="0" fillId="13" borderId="69" xfId="0" applyFill="1" applyBorder="1">
      <alignment vertical="center"/>
    </xf>
    <xf numFmtId="0" fontId="0" fillId="13" borderId="70" xfId="0" applyFill="1" applyBorder="1">
      <alignment vertical="center"/>
    </xf>
    <xf numFmtId="0" fontId="0" fillId="13" borderId="70" xfId="0" applyFill="1" applyBorder="1">
      <alignment vertical="center"/>
    </xf>
    <xf numFmtId="0" fontId="0" fillId="12" borderId="71" xfId="0" applyFill="1" applyBorder="1">
      <alignment vertical="center"/>
    </xf>
    <xf numFmtId="0" fontId="0" fillId="13" borderId="72" xfId="0" applyFill="1" applyBorder="1">
      <alignment vertical="center"/>
    </xf>
    <xf numFmtId="0" fontId="0" fillId="13" borderId="73" xfId="0" applyFill="1" applyBorder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27" xfId="0" applyFill="1" applyBorder="1">
      <alignment vertical="center"/>
    </xf>
    <xf numFmtId="0" fontId="0" fillId="4" borderId="74" xfId="0" applyFill="1" applyBorder="1">
      <alignment vertical="center"/>
    </xf>
    <xf numFmtId="0" fontId="0" fillId="4" borderId="28" xfId="0" applyFill="1" applyBorder="1" applyAlignment="1">
      <alignment horizontal="left" vertical="top"/>
    </xf>
    <xf numFmtId="0" fontId="0" fillId="4" borderId="75" xfId="0" applyFill="1" applyBorder="1">
      <alignment vertical="center"/>
    </xf>
    <xf numFmtId="0" fontId="0" fillId="0" borderId="0" xfId="0" applyBorder="1">
      <alignment vertical="center"/>
    </xf>
    <xf numFmtId="0" fontId="0" fillId="4" borderId="28" xfId="0" applyFill="1" applyBorder="1" applyAlignment="1">
      <alignment vertical="top"/>
    </xf>
    <xf numFmtId="0" fontId="0" fillId="4" borderId="35" xfId="0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9" borderId="0" xfId="0" applyFont="1" applyFill="1" applyAlignment="1">
      <alignment horizontal="center" vertical="center"/>
    </xf>
    <xf numFmtId="0" fontId="26" fillId="13" borderId="65" xfId="0" applyFont="1" applyFill="1" applyBorder="1" applyAlignment="1">
      <alignment horizontal="center" vertical="center"/>
    </xf>
    <xf numFmtId="0" fontId="26" fillId="13" borderId="0" xfId="0" applyFont="1" applyFill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5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75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6" fillId="0" borderId="27" xfId="0" applyFont="1" applyBorder="1" applyAlignment="1">
      <alignment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4" borderId="38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1" fillId="2" borderId="12" xfId="2" applyFill="1" applyBorder="1" applyAlignment="1">
      <alignment horizontal="center" vertical="center" textRotation="255" shrinkToFit="1"/>
    </xf>
    <xf numFmtId="0" fontId="11" fillId="2" borderId="13" xfId="2" applyFill="1" applyBorder="1" applyAlignment="1">
      <alignment horizontal="center" vertical="center" textRotation="255" shrinkToFit="1"/>
    </xf>
    <xf numFmtId="0" fontId="11" fillId="2" borderId="14" xfId="2" applyFill="1" applyBorder="1" applyAlignment="1">
      <alignment horizontal="center" vertical="center" textRotation="255" shrinkToFit="1"/>
    </xf>
    <xf numFmtId="0" fontId="11" fillId="2" borderId="10" xfId="2" applyFill="1" applyBorder="1" applyAlignment="1">
      <alignment horizontal="center" vertical="center" textRotation="255" shrinkToFit="1"/>
    </xf>
    <xf numFmtId="0" fontId="11" fillId="2" borderId="45" xfId="2" applyFill="1" applyBorder="1" applyAlignment="1">
      <alignment horizontal="center" vertical="center" textRotation="255" shrinkToFit="1"/>
    </xf>
    <xf numFmtId="0" fontId="11" fillId="2" borderId="11" xfId="2" applyFill="1" applyBorder="1" applyAlignment="1">
      <alignment horizontal="center" vertical="center" textRotation="255" shrinkToFit="1"/>
    </xf>
    <xf numFmtId="0" fontId="10" fillId="0" borderId="19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2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20" xfId="1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12</xdr:row>
      <xdr:rowOff>6350</xdr:rowOff>
    </xdr:from>
    <xdr:to>
      <xdr:col>6</xdr:col>
      <xdr:colOff>0</xdr:colOff>
      <xdr:row>12</xdr:row>
      <xdr:rowOff>19050</xdr:rowOff>
    </xdr:to>
    <xdr:cxnSp macro="">
      <xdr:nvCxnSpPr>
        <xdr:cNvPr id="2" name="直線コネクタ 1"/>
        <xdr:cNvCxnSpPr/>
      </xdr:nvCxnSpPr>
      <xdr:spPr>
        <a:xfrm flipH="1" flipV="1">
          <a:off x="1384300" y="3359150"/>
          <a:ext cx="501650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10</xdr:row>
      <xdr:rowOff>298450</xdr:rowOff>
    </xdr:from>
    <xdr:to>
      <xdr:col>5</xdr:col>
      <xdr:colOff>304800</xdr:colOff>
      <xdr:row>11</xdr:row>
      <xdr:rowOff>6350</xdr:rowOff>
    </xdr:to>
    <xdr:cxnSp macro="">
      <xdr:nvCxnSpPr>
        <xdr:cNvPr id="3" name="直線コネクタ 2"/>
        <xdr:cNvCxnSpPr/>
      </xdr:nvCxnSpPr>
      <xdr:spPr>
        <a:xfrm flipH="1" flipV="1">
          <a:off x="1371600" y="3048000"/>
          <a:ext cx="5048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10</xdr:row>
      <xdr:rowOff>127000</xdr:rowOff>
    </xdr:from>
    <xdr:to>
      <xdr:col>5</xdr:col>
      <xdr:colOff>133350</xdr:colOff>
      <xdr:row>12</xdr:row>
      <xdr:rowOff>38100</xdr:rowOff>
    </xdr:to>
    <xdr:cxnSp macro="">
      <xdr:nvCxnSpPr>
        <xdr:cNvPr id="4" name="直線コネクタ 3"/>
        <xdr:cNvCxnSpPr/>
      </xdr:nvCxnSpPr>
      <xdr:spPr>
        <a:xfrm>
          <a:off x="1704975" y="3022600"/>
          <a:ext cx="0" cy="368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298450</xdr:colOff>
      <xdr:row>10</xdr:row>
      <xdr:rowOff>298450</xdr:rowOff>
    </xdr:from>
    <xdr:to>
      <xdr:col>29</xdr:col>
      <xdr:colOff>171450</xdr:colOff>
      <xdr:row>11</xdr:row>
      <xdr:rowOff>6350</xdr:rowOff>
    </xdr:to>
    <xdr:cxnSp macro="">
      <xdr:nvCxnSpPr>
        <xdr:cNvPr id="5" name="直線コネクタ 4"/>
        <xdr:cNvCxnSpPr/>
      </xdr:nvCxnSpPr>
      <xdr:spPr>
        <a:xfrm flipH="1" flipV="1">
          <a:off x="8121650" y="3048000"/>
          <a:ext cx="50165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12</xdr:row>
      <xdr:rowOff>0</xdr:rowOff>
    </xdr:from>
    <xdr:to>
      <xdr:col>29</xdr:col>
      <xdr:colOff>190500</xdr:colOff>
      <xdr:row>12</xdr:row>
      <xdr:rowOff>12700</xdr:rowOff>
    </xdr:to>
    <xdr:cxnSp macro="">
      <xdr:nvCxnSpPr>
        <xdr:cNvPr id="6" name="直線コネクタ 5"/>
        <xdr:cNvCxnSpPr/>
      </xdr:nvCxnSpPr>
      <xdr:spPr>
        <a:xfrm flipH="1" flipV="1">
          <a:off x="8137525" y="3352800"/>
          <a:ext cx="5048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196850</xdr:colOff>
      <xdr:row>10</xdr:row>
      <xdr:rowOff>273050</xdr:rowOff>
    </xdr:from>
    <xdr:to>
      <xdr:col>28</xdr:col>
      <xdr:colOff>196850</xdr:colOff>
      <xdr:row>11</xdr:row>
      <xdr:rowOff>292100</xdr:rowOff>
    </xdr:to>
    <xdr:cxnSp macro="">
      <xdr:nvCxnSpPr>
        <xdr:cNvPr id="7" name="直線コネクタ 6"/>
        <xdr:cNvCxnSpPr/>
      </xdr:nvCxnSpPr>
      <xdr:spPr>
        <a:xfrm>
          <a:off x="8334375" y="3048000"/>
          <a:ext cx="0" cy="29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298450</xdr:colOff>
      <xdr:row>10</xdr:row>
      <xdr:rowOff>298450</xdr:rowOff>
    </xdr:from>
    <xdr:to>
      <xdr:col>29</xdr:col>
      <xdr:colOff>171450</xdr:colOff>
      <xdr:row>11</xdr:row>
      <xdr:rowOff>6350</xdr:rowOff>
    </xdr:to>
    <xdr:cxnSp macro="">
      <xdr:nvCxnSpPr>
        <xdr:cNvPr id="8" name="直線コネクタ 7"/>
        <xdr:cNvCxnSpPr/>
      </xdr:nvCxnSpPr>
      <xdr:spPr>
        <a:xfrm flipH="1" flipV="1">
          <a:off x="8121650" y="3048000"/>
          <a:ext cx="50165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12</xdr:row>
      <xdr:rowOff>0</xdr:rowOff>
    </xdr:from>
    <xdr:to>
      <xdr:col>29</xdr:col>
      <xdr:colOff>190500</xdr:colOff>
      <xdr:row>12</xdr:row>
      <xdr:rowOff>12700</xdr:rowOff>
    </xdr:to>
    <xdr:cxnSp macro="">
      <xdr:nvCxnSpPr>
        <xdr:cNvPr id="9" name="直線コネクタ 8"/>
        <xdr:cNvCxnSpPr/>
      </xdr:nvCxnSpPr>
      <xdr:spPr>
        <a:xfrm flipH="1" flipV="1">
          <a:off x="8137525" y="3352800"/>
          <a:ext cx="5048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196850</xdr:colOff>
      <xdr:row>10</xdr:row>
      <xdr:rowOff>273050</xdr:rowOff>
    </xdr:from>
    <xdr:to>
      <xdr:col>28</xdr:col>
      <xdr:colOff>196850</xdr:colOff>
      <xdr:row>11</xdr:row>
      <xdr:rowOff>292100</xdr:rowOff>
    </xdr:to>
    <xdr:cxnSp macro="">
      <xdr:nvCxnSpPr>
        <xdr:cNvPr id="10" name="直線コネクタ 9"/>
        <xdr:cNvCxnSpPr/>
      </xdr:nvCxnSpPr>
      <xdr:spPr>
        <a:xfrm>
          <a:off x="8334375" y="3048000"/>
          <a:ext cx="0" cy="29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7</xdr:row>
      <xdr:rowOff>0</xdr:rowOff>
    </xdr:from>
    <xdr:to>
      <xdr:col>33</xdr:col>
      <xdr:colOff>12700</xdr:colOff>
      <xdr:row>13</xdr:row>
      <xdr:rowOff>0</xdr:rowOff>
    </xdr:to>
    <xdr:cxnSp macro="">
      <xdr:nvCxnSpPr>
        <xdr:cNvPr id="4" name="直線コネクタ 3"/>
        <xdr:cNvCxnSpPr/>
      </xdr:nvCxnSpPr>
      <xdr:spPr>
        <a:xfrm>
          <a:off x="3977640" y="1174750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6</xdr:row>
      <xdr:rowOff>158750</xdr:rowOff>
    </xdr:from>
    <xdr:to>
      <xdr:col>33</xdr:col>
      <xdr:colOff>12700</xdr:colOff>
      <xdr:row>12</xdr:row>
      <xdr:rowOff>168275</xdr:rowOff>
    </xdr:to>
    <xdr:cxnSp macro="">
      <xdr:nvCxnSpPr>
        <xdr:cNvPr id="5" name="直線コネクタ 4"/>
        <xdr:cNvCxnSpPr/>
      </xdr:nvCxnSpPr>
      <xdr:spPr>
        <a:xfrm>
          <a:off x="3977640" y="1158875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7</xdr:row>
      <xdr:rowOff>0</xdr:rowOff>
    </xdr:from>
    <xdr:to>
      <xdr:col>51</xdr:col>
      <xdr:colOff>12700</xdr:colOff>
      <xdr:row>13</xdr:row>
      <xdr:rowOff>0</xdr:rowOff>
    </xdr:to>
    <xdr:cxnSp macro="">
      <xdr:nvCxnSpPr>
        <xdr:cNvPr id="6" name="直線コネクタ 5"/>
        <xdr:cNvCxnSpPr/>
      </xdr:nvCxnSpPr>
      <xdr:spPr>
        <a:xfrm>
          <a:off x="6960870" y="1174750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6</xdr:row>
      <xdr:rowOff>158750</xdr:rowOff>
    </xdr:from>
    <xdr:to>
      <xdr:col>51</xdr:col>
      <xdr:colOff>12700</xdr:colOff>
      <xdr:row>12</xdr:row>
      <xdr:rowOff>168275</xdr:rowOff>
    </xdr:to>
    <xdr:cxnSp macro="">
      <xdr:nvCxnSpPr>
        <xdr:cNvPr id="7" name="直線コネクタ 6"/>
        <xdr:cNvCxnSpPr/>
      </xdr:nvCxnSpPr>
      <xdr:spPr>
        <a:xfrm>
          <a:off x="6960870" y="1158875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35</xdr:row>
      <xdr:rowOff>0</xdr:rowOff>
    </xdr:from>
    <xdr:to>
      <xdr:col>14</xdr:col>
      <xdr:colOff>12700</xdr:colOff>
      <xdr:row>41</xdr:row>
      <xdr:rowOff>0</xdr:rowOff>
    </xdr:to>
    <xdr:cxnSp macro="">
      <xdr:nvCxnSpPr>
        <xdr:cNvPr id="8" name="直線コネクタ 7"/>
        <xdr:cNvCxnSpPr/>
      </xdr:nvCxnSpPr>
      <xdr:spPr>
        <a:xfrm>
          <a:off x="828675" y="5854700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</xdr:row>
      <xdr:rowOff>158750</xdr:rowOff>
    </xdr:from>
    <xdr:to>
      <xdr:col>14</xdr:col>
      <xdr:colOff>12700</xdr:colOff>
      <xdr:row>40</xdr:row>
      <xdr:rowOff>168275</xdr:rowOff>
    </xdr:to>
    <xdr:cxnSp macro="">
      <xdr:nvCxnSpPr>
        <xdr:cNvPr id="9" name="直線コネクタ 8"/>
        <xdr:cNvCxnSpPr/>
      </xdr:nvCxnSpPr>
      <xdr:spPr>
        <a:xfrm>
          <a:off x="828675" y="5838825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22</xdr:row>
      <xdr:rowOff>0</xdr:rowOff>
    </xdr:from>
    <xdr:to>
      <xdr:col>33</xdr:col>
      <xdr:colOff>12700</xdr:colOff>
      <xdr:row>28</xdr:row>
      <xdr:rowOff>0</xdr:rowOff>
    </xdr:to>
    <xdr:cxnSp macro="">
      <xdr:nvCxnSpPr>
        <xdr:cNvPr id="10" name="直線コネクタ 9"/>
        <xdr:cNvCxnSpPr/>
      </xdr:nvCxnSpPr>
      <xdr:spPr>
        <a:xfrm>
          <a:off x="3977640" y="3679825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21</xdr:row>
      <xdr:rowOff>158750</xdr:rowOff>
    </xdr:from>
    <xdr:to>
      <xdr:col>33</xdr:col>
      <xdr:colOff>12700</xdr:colOff>
      <xdr:row>27</xdr:row>
      <xdr:rowOff>168275</xdr:rowOff>
    </xdr:to>
    <xdr:cxnSp macro="">
      <xdr:nvCxnSpPr>
        <xdr:cNvPr id="11" name="直線コネクタ 10"/>
        <xdr:cNvCxnSpPr/>
      </xdr:nvCxnSpPr>
      <xdr:spPr>
        <a:xfrm>
          <a:off x="3977640" y="3663950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22</xdr:row>
      <xdr:rowOff>0</xdr:rowOff>
    </xdr:from>
    <xdr:to>
      <xdr:col>52</xdr:col>
      <xdr:colOff>12700</xdr:colOff>
      <xdr:row>28</xdr:row>
      <xdr:rowOff>0</xdr:rowOff>
    </xdr:to>
    <xdr:cxnSp macro="">
      <xdr:nvCxnSpPr>
        <xdr:cNvPr id="12" name="直線コネクタ 11"/>
        <xdr:cNvCxnSpPr/>
      </xdr:nvCxnSpPr>
      <xdr:spPr>
        <a:xfrm>
          <a:off x="7126605" y="3679825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21</xdr:row>
      <xdr:rowOff>158750</xdr:rowOff>
    </xdr:from>
    <xdr:to>
      <xdr:col>52</xdr:col>
      <xdr:colOff>12700</xdr:colOff>
      <xdr:row>27</xdr:row>
      <xdr:rowOff>168275</xdr:rowOff>
    </xdr:to>
    <xdr:cxnSp macro="">
      <xdr:nvCxnSpPr>
        <xdr:cNvPr id="13" name="直線コネクタ 12"/>
        <xdr:cNvCxnSpPr/>
      </xdr:nvCxnSpPr>
      <xdr:spPr>
        <a:xfrm>
          <a:off x="7126605" y="3663950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0</xdr:rowOff>
    </xdr:from>
    <xdr:to>
      <xdr:col>33</xdr:col>
      <xdr:colOff>12700</xdr:colOff>
      <xdr:row>41</xdr:row>
      <xdr:rowOff>0</xdr:rowOff>
    </xdr:to>
    <xdr:cxnSp macro="">
      <xdr:nvCxnSpPr>
        <xdr:cNvPr id="4" name="直線コネクタ 3"/>
        <xdr:cNvCxnSpPr/>
      </xdr:nvCxnSpPr>
      <xdr:spPr>
        <a:xfrm>
          <a:off x="3977640" y="5854700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34</xdr:row>
      <xdr:rowOff>158750</xdr:rowOff>
    </xdr:from>
    <xdr:to>
      <xdr:col>33</xdr:col>
      <xdr:colOff>12700</xdr:colOff>
      <xdr:row>40</xdr:row>
      <xdr:rowOff>168275</xdr:rowOff>
    </xdr:to>
    <xdr:cxnSp macro="">
      <xdr:nvCxnSpPr>
        <xdr:cNvPr id="5" name="直線コネクタ 4"/>
        <xdr:cNvCxnSpPr/>
      </xdr:nvCxnSpPr>
      <xdr:spPr>
        <a:xfrm>
          <a:off x="3977640" y="5838825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22</xdr:row>
      <xdr:rowOff>0</xdr:rowOff>
    </xdr:from>
    <xdr:to>
      <xdr:col>13</xdr:col>
      <xdr:colOff>12700</xdr:colOff>
      <xdr:row>28</xdr:row>
      <xdr:rowOff>0</xdr:rowOff>
    </xdr:to>
    <xdr:cxnSp macro="">
      <xdr:nvCxnSpPr>
        <xdr:cNvPr id="6" name="直線コネクタ 5"/>
        <xdr:cNvCxnSpPr/>
      </xdr:nvCxnSpPr>
      <xdr:spPr>
        <a:xfrm>
          <a:off x="662940" y="3679825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158750</xdr:rowOff>
    </xdr:from>
    <xdr:to>
      <xdr:col>13</xdr:col>
      <xdr:colOff>12700</xdr:colOff>
      <xdr:row>27</xdr:row>
      <xdr:rowOff>168275</xdr:rowOff>
    </xdr:to>
    <xdr:cxnSp macro="">
      <xdr:nvCxnSpPr>
        <xdr:cNvPr id="7" name="直線コネクタ 6"/>
        <xdr:cNvCxnSpPr/>
      </xdr:nvCxnSpPr>
      <xdr:spPr>
        <a:xfrm>
          <a:off x="662940" y="3663950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</xdr:row>
      <xdr:rowOff>0</xdr:rowOff>
    </xdr:from>
    <xdr:to>
      <xdr:col>50</xdr:col>
      <xdr:colOff>12700</xdr:colOff>
      <xdr:row>12</xdr:row>
      <xdr:rowOff>0</xdr:rowOff>
    </xdr:to>
    <xdr:cxnSp macro="">
      <xdr:nvCxnSpPr>
        <xdr:cNvPr id="8" name="直線コネクタ 7"/>
        <xdr:cNvCxnSpPr/>
      </xdr:nvCxnSpPr>
      <xdr:spPr>
        <a:xfrm>
          <a:off x="6795135" y="1009650"/>
          <a:ext cx="1504315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</xdr:row>
      <xdr:rowOff>158750</xdr:rowOff>
    </xdr:from>
    <xdr:to>
      <xdr:col>50</xdr:col>
      <xdr:colOff>12700</xdr:colOff>
      <xdr:row>11</xdr:row>
      <xdr:rowOff>168275</xdr:rowOff>
    </xdr:to>
    <xdr:cxnSp macro="">
      <xdr:nvCxnSpPr>
        <xdr:cNvPr id="9" name="直線コネクタ 8"/>
        <xdr:cNvCxnSpPr/>
      </xdr:nvCxnSpPr>
      <xdr:spPr>
        <a:xfrm>
          <a:off x="6795135" y="993775"/>
          <a:ext cx="1504315" cy="1009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15</xdr:col>
      <xdr:colOff>12700</xdr:colOff>
      <xdr:row>10</xdr:row>
      <xdr:rowOff>0</xdr:rowOff>
    </xdr:to>
    <xdr:cxnSp macro="">
      <xdr:nvCxnSpPr>
        <xdr:cNvPr id="2" name="直線コネクタ 1"/>
        <xdr:cNvCxnSpPr/>
      </xdr:nvCxnSpPr>
      <xdr:spPr>
        <a:xfrm>
          <a:off x="10299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158750</xdr:rowOff>
    </xdr:from>
    <xdr:to>
      <xdr:col>15</xdr:col>
      <xdr:colOff>12700</xdr:colOff>
      <xdr:row>9</xdr:row>
      <xdr:rowOff>168275</xdr:rowOff>
    </xdr:to>
    <xdr:cxnSp macro="">
      <xdr:nvCxnSpPr>
        <xdr:cNvPr id="3" name="直線コネクタ 2"/>
        <xdr:cNvCxnSpPr/>
      </xdr:nvCxnSpPr>
      <xdr:spPr>
        <a:xfrm>
          <a:off x="10299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</xdr:row>
      <xdr:rowOff>0</xdr:rowOff>
    </xdr:from>
    <xdr:to>
      <xdr:col>35</xdr:col>
      <xdr:colOff>12700</xdr:colOff>
      <xdr:row>10</xdr:row>
      <xdr:rowOff>0</xdr:rowOff>
    </xdr:to>
    <xdr:cxnSp macro="">
      <xdr:nvCxnSpPr>
        <xdr:cNvPr id="4" name="直線コネクタ 3"/>
        <xdr:cNvCxnSpPr/>
      </xdr:nvCxnSpPr>
      <xdr:spPr>
        <a:xfrm>
          <a:off x="43446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158750</xdr:rowOff>
    </xdr:from>
    <xdr:to>
      <xdr:col>35</xdr:col>
      <xdr:colOff>12700</xdr:colOff>
      <xdr:row>9</xdr:row>
      <xdr:rowOff>168275</xdr:rowOff>
    </xdr:to>
    <xdr:cxnSp macro="">
      <xdr:nvCxnSpPr>
        <xdr:cNvPr id="5" name="直線コネクタ 4"/>
        <xdr:cNvCxnSpPr/>
      </xdr:nvCxnSpPr>
      <xdr:spPr>
        <a:xfrm>
          <a:off x="43446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4</xdr:row>
      <xdr:rowOff>0</xdr:rowOff>
    </xdr:from>
    <xdr:to>
      <xdr:col>55</xdr:col>
      <xdr:colOff>12700</xdr:colOff>
      <xdr:row>10</xdr:row>
      <xdr:rowOff>0</xdr:rowOff>
    </xdr:to>
    <xdr:cxnSp macro="">
      <xdr:nvCxnSpPr>
        <xdr:cNvPr id="6" name="直線コネクタ 5"/>
        <xdr:cNvCxnSpPr/>
      </xdr:nvCxnSpPr>
      <xdr:spPr>
        <a:xfrm>
          <a:off x="76593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3</xdr:row>
      <xdr:rowOff>158750</xdr:rowOff>
    </xdr:from>
    <xdr:to>
      <xdr:col>55</xdr:col>
      <xdr:colOff>12700</xdr:colOff>
      <xdr:row>9</xdr:row>
      <xdr:rowOff>168275</xdr:rowOff>
    </xdr:to>
    <xdr:cxnSp macro="">
      <xdr:nvCxnSpPr>
        <xdr:cNvPr id="7" name="直線コネクタ 6"/>
        <xdr:cNvCxnSpPr/>
      </xdr:nvCxnSpPr>
      <xdr:spPr>
        <a:xfrm>
          <a:off x="7659370" y="6096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28</xdr:row>
      <xdr:rowOff>0</xdr:rowOff>
    </xdr:from>
    <xdr:to>
      <xdr:col>35</xdr:col>
      <xdr:colOff>12700</xdr:colOff>
      <xdr:row>34</xdr:row>
      <xdr:rowOff>0</xdr:rowOff>
    </xdr:to>
    <xdr:cxnSp macro="">
      <xdr:nvCxnSpPr>
        <xdr:cNvPr id="8" name="直線コネクタ 7"/>
        <xdr:cNvCxnSpPr/>
      </xdr:nvCxnSpPr>
      <xdr:spPr>
        <a:xfrm>
          <a:off x="4344670" y="42672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27</xdr:row>
      <xdr:rowOff>158750</xdr:rowOff>
    </xdr:from>
    <xdr:to>
      <xdr:col>35</xdr:col>
      <xdr:colOff>12700</xdr:colOff>
      <xdr:row>33</xdr:row>
      <xdr:rowOff>168275</xdr:rowOff>
    </xdr:to>
    <xdr:cxnSp macro="">
      <xdr:nvCxnSpPr>
        <xdr:cNvPr id="9" name="直線コネクタ 8"/>
        <xdr:cNvCxnSpPr/>
      </xdr:nvCxnSpPr>
      <xdr:spPr>
        <a:xfrm>
          <a:off x="4344670" y="42672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28</xdr:row>
      <xdr:rowOff>0</xdr:rowOff>
    </xdr:from>
    <xdr:to>
      <xdr:col>55</xdr:col>
      <xdr:colOff>12700</xdr:colOff>
      <xdr:row>34</xdr:row>
      <xdr:rowOff>0</xdr:rowOff>
    </xdr:to>
    <xdr:cxnSp macro="">
      <xdr:nvCxnSpPr>
        <xdr:cNvPr id="10" name="直線コネクタ 9"/>
        <xdr:cNvCxnSpPr/>
      </xdr:nvCxnSpPr>
      <xdr:spPr>
        <a:xfrm>
          <a:off x="7659370" y="42672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27</xdr:row>
      <xdr:rowOff>158750</xdr:rowOff>
    </xdr:from>
    <xdr:to>
      <xdr:col>55</xdr:col>
      <xdr:colOff>12700</xdr:colOff>
      <xdr:row>33</xdr:row>
      <xdr:rowOff>168275</xdr:rowOff>
    </xdr:to>
    <xdr:cxnSp macro="">
      <xdr:nvCxnSpPr>
        <xdr:cNvPr id="11" name="直線コネクタ 10"/>
        <xdr:cNvCxnSpPr/>
      </xdr:nvCxnSpPr>
      <xdr:spPr>
        <a:xfrm>
          <a:off x="7659370" y="42672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15</xdr:col>
      <xdr:colOff>12700</xdr:colOff>
      <xdr:row>46</xdr:row>
      <xdr:rowOff>0</xdr:rowOff>
    </xdr:to>
    <xdr:cxnSp macro="">
      <xdr:nvCxnSpPr>
        <xdr:cNvPr id="12" name="直線コネクタ 11"/>
        <xdr:cNvCxnSpPr/>
      </xdr:nvCxnSpPr>
      <xdr:spPr>
        <a:xfrm>
          <a:off x="1029970" y="60960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158750</xdr:rowOff>
    </xdr:from>
    <xdr:to>
      <xdr:col>15</xdr:col>
      <xdr:colOff>12700</xdr:colOff>
      <xdr:row>45</xdr:row>
      <xdr:rowOff>168275</xdr:rowOff>
    </xdr:to>
    <xdr:cxnSp macro="">
      <xdr:nvCxnSpPr>
        <xdr:cNvPr id="13" name="直線コネクタ 12"/>
        <xdr:cNvCxnSpPr/>
      </xdr:nvCxnSpPr>
      <xdr:spPr>
        <a:xfrm>
          <a:off x="1029970" y="6096000"/>
          <a:ext cx="1504315" cy="9144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nikoniko567.jp@gmail.com" TargetMode="External"/><Relationship Id="rId1" Type="http://schemas.openxmlformats.org/officeDocument/2006/relationships/hyperlink" Target="mailto:kuwagata.690624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opLeftCell="A4" workbookViewId="0">
      <selection activeCell="Q20" sqref="Q20"/>
    </sheetView>
  </sheetViews>
  <sheetFormatPr defaultColWidth="8.75" defaultRowHeight="13.5"/>
  <cols>
    <col min="1" max="10" width="4.5" customWidth="1"/>
    <col min="11" max="11" width="1.875" customWidth="1"/>
    <col min="12" max="12" width="2.5" customWidth="1"/>
    <col min="13" max="22" width="4.5" customWidth="1"/>
    <col min="23" max="23" width="2.25" customWidth="1"/>
    <col min="24" max="24" width="1.875" customWidth="1"/>
    <col min="25" max="34" width="4.5" customWidth="1"/>
    <col min="35" max="35" width="4.875" customWidth="1"/>
  </cols>
  <sheetData>
    <row r="1" spans="1:36" ht="24" customHeight="1">
      <c r="O1" s="33"/>
    </row>
    <row r="2" spans="1:36" ht="24" customHeight="1">
      <c r="B2" s="164"/>
      <c r="C2" s="164"/>
      <c r="D2" s="164"/>
      <c r="E2" s="164"/>
      <c r="F2" s="164"/>
      <c r="G2" s="269" t="s">
        <v>0</v>
      </c>
      <c r="H2" s="269"/>
      <c r="I2" s="197" t="s">
        <v>1</v>
      </c>
      <c r="J2" s="269" t="s">
        <v>2</v>
      </c>
      <c r="K2" s="269"/>
      <c r="L2" s="269"/>
      <c r="M2" s="269"/>
      <c r="N2" s="197" t="s">
        <v>1</v>
      </c>
      <c r="O2" s="269" t="s">
        <v>2</v>
      </c>
      <c r="P2" s="269"/>
      <c r="Q2" s="269"/>
      <c r="R2" s="197"/>
      <c r="S2" s="197" t="s">
        <v>1</v>
      </c>
      <c r="T2" s="197" t="s">
        <v>1</v>
      </c>
      <c r="U2" s="222"/>
      <c r="V2" s="222"/>
      <c r="W2" s="222"/>
      <c r="X2" s="270" t="s">
        <v>3</v>
      </c>
      <c r="Y2" s="270"/>
      <c r="Z2" s="222"/>
      <c r="AA2" s="222"/>
      <c r="AB2" s="197" t="s">
        <v>1</v>
      </c>
      <c r="AC2" s="239" t="s">
        <v>1</v>
      </c>
      <c r="AD2" s="240"/>
      <c r="AE2" s="240" t="s">
        <v>2</v>
      </c>
      <c r="AF2" s="240"/>
      <c r="AG2" s="164"/>
    </row>
    <row r="3" spans="1:36" ht="24" customHeight="1">
      <c r="A3" s="165"/>
      <c r="B3" s="271" t="s">
        <v>4</v>
      </c>
      <c r="C3" s="271"/>
      <c r="D3" s="166"/>
      <c r="E3" s="166"/>
      <c r="F3" s="272" t="s">
        <v>5</v>
      </c>
      <c r="G3" s="272"/>
      <c r="H3" s="167"/>
      <c r="I3" s="198"/>
      <c r="J3" s="167"/>
      <c r="K3" s="273" t="s">
        <v>6</v>
      </c>
      <c r="L3" s="273"/>
      <c r="M3" s="167"/>
      <c r="N3" s="199"/>
      <c r="O3" s="274" t="s">
        <v>7</v>
      </c>
      <c r="P3" s="274"/>
      <c r="Q3" s="274" t="s">
        <v>8</v>
      </c>
      <c r="R3" s="274"/>
      <c r="S3" s="274" t="s">
        <v>0</v>
      </c>
      <c r="T3" s="274"/>
      <c r="U3" s="198"/>
      <c r="V3" s="198"/>
      <c r="W3" s="274" t="s">
        <v>6</v>
      </c>
      <c r="X3" s="274"/>
      <c r="Y3" s="198"/>
      <c r="Z3" s="198"/>
      <c r="AA3" s="198"/>
      <c r="AB3" s="274" t="s">
        <v>5</v>
      </c>
      <c r="AC3" s="274"/>
      <c r="AD3" s="241"/>
      <c r="AE3" s="198"/>
      <c r="AF3" s="242" t="s">
        <v>4</v>
      </c>
      <c r="AG3" s="166"/>
      <c r="AH3" s="263"/>
    </row>
    <row r="4" spans="1:36" ht="24" customHeight="1">
      <c r="A4" s="168"/>
      <c r="B4" s="169" t="s">
        <v>9</v>
      </c>
      <c r="C4" s="165"/>
      <c r="D4" s="291" t="s">
        <v>0</v>
      </c>
      <c r="E4" s="170"/>
      <c r="F4" s="171"/>
      <c r="G4" s="172"/>
      <c r="H4" s="173"/>
      <c r="I4" s="200"/>
      <c r="J4" s="201"/>
      <c r="K4" s="202"/>
      <c r="L4" s="202"/>
      <c r="M4" s="202"/>
      <c r="N4" s="203"/>
      <c r="O4" s="204"/>
      <c r="P4" s="205"/>
      <c r="Q4" s="223"/>
      <c r="R4" s="224"/>
      <c r="S4" s="206"/>
      <c r="T4" s="225"/>
      <c r="U4" s="225"/>
      <c r="V4" s="226"/>
      <c r="W4" s="226"/>
      <c r="X4" s="226"/>
      <c r="Y4" s="226"/>
      <c r="Z4" s="226"/>
      <c r="AA4" s="226"/>
      <c r="AB4" s="225"/>
      <c r="AC4" s="243"/>
      <c r="AD4" s="244"/>
      <c r="AE4" s="245"/>
      <c r="AF4" s="246"/>
      <c r="AG4" s="264"/>
      <c r="AH4" s="265"/>
    </row>
    <row r="5" spans="1:36" ht="24" customHeight="1">
      <c r="A5" s="174"/>
      <c r="B5" s="175" t="s">
        <v>10</v>
      </c>
      <c r="C5" s="168"/>
      <c r="D5" s="292"/>
      <c r="E5" s="176"/>
      <c r="F5" s="177"/>
      <c r="G5" s="178"/>
      <c r="H5" s="179"/>
      <c r="I5" s="206"/>
      <c r="J5" s="181"/>
      <c r="K5" s="207"/>
      <c r="L5" s="207"/>
      <c r="M5" s="207"/>
      <c r="N5" s="208"/>
      <c r="O5" s="209"/>
      <c r="P5" s="207"/>
      <c r="Q5" s="182"/>
      <c r="R5" s="224"/>
      <c r="S5" s="206"/>
      <c r="T5" s="225"/>
      <c r="U5" s="225"/>
      <c r="V5" s="227"/>
      <c r="W5" s="227"/>
      <c r="X5" s="275" t="s">
        <v>11</v>
      </c>
      <c r="Y5" s="275"/>
      <c r="Z5" s="227"/>
      <c r="AA5" s="226"/>
      <c r="AB5" s="225"/>
      <c r="AC5" s="247" t="s">
        <v>2</v>
      </c>
      <c r="AD5" s="248"/>
      <c r="AE5" s="249"/>
      <c r="AF5" s="250"/>
      <c r="AG5" s="264" t="s">
        <v>12</v>
      </c>
      <c r="AH5" s="265"/>
      <c r="AJ5" s="266"/>
    </row>
    <row r="6" spans="1:36" ht="24" customHeight="1">
      <c r="A6" s="168"/>
      <c r="B6" s="176"/>
      <c r="C6" s="168"/>
      <c r="D6" s="176"/>
      <c r="E6" s="176"/>
      <c r="F6" s="177"/>
      <c r="G6" s="180"/>
      <c r="H6" s="179"/>
      <c r="I6" s="206"/>
      <c r="J6" s="180"/>
      <c r="K6" s="207"/>
      <c r="L6" s="207"/>
      <c r="M6" s="210"/>
      <c r="N6" s="206"/>
      <c r="O6" s="211"/>
      <c r="P6" s="207"/>
      <c r="Q6" s="210"/>
      <c r="R6" s="59"/>
      <c r="S6" s="206"/>
      <c r="T6" s="228"/>
      <c r="U6" s="228"/>
      <c r="V6" s="229"/>
      <c r="W6" s="229"/>
      <c r="X6" s="229"/>
      <c r="Y6" s="229"/>
      <c r="Z6" s="229"/>
      <c r="AA6" s="229"/>
      <c r="AB6" s="228"/>
      <c r="AC6" s="243"/>
      <c r="AD6" s="248"/>
      <c r="AE6" s="251"/>
      <c r="AF6" s="250"/>
      <c r="AG6" s="168"/>
      <c r="AH6" s="265"/>
    </row>
    <row r="7" spans="1:36" ht="24" customHeight="1">
      <c r="A7" s="168"/>
      <c r="B7" s="176"/>
      <c r="C7" s="168"/>
      <c r="D7" s="176"/>
      <c r="E7" s="176"/>
      <c r="F7" s="177"/>
      <c r="G7" s="178"/>
      <c r="H7" s="179"/>
      <c r="I7" s="206"/>
      <c r="J7" s="178"/>
      <c r="K7" s="207"/>
      <c r="L7" s="207"/>
      <c r="M7" s="179"/>
      <c r="N7" s="206"/>
      <c r="O7" s="209"/>
      <c r="P7" s="207"/>
      <c r="Q7" s="179"/>
      <c r="R7" s="94"/>
      <c r="S7" s="206"/>
      <c r="T7" s="230"/>
      <c r="U7" s="230"/>
      <c r="AA7" s="33"/>
      <c r="AB7" s="230"/>
      <c r="AC7" s="243"/>
      <c r="AD7" s="276" t="s">
        <v>13</v>
      </c>
      <c r="AE7" s="277"/>
      <c r="AF7" s="277"/>
      <c r="AG7" s="168"/>
      <c r="AH7" s="265"/>
    </row>
    <row r="8" spans="1:36" ht="24" customHeight="1">
      <c r="A8" s="168"/>
      <c r="B8" s="176"/>
      <c r="C8" s="168"/>
      <c r="D8" s="174"/>
      <c r="E8" s="176"/>
      <c r="F8" s="177"/>
      <c r="G8" s="278" t="s">
        <v>14</v>
      </c>
      <c r="H8" s="279"/>
      <c r="I8" s="206"/>
      <c r="J8" s="278" t="s">
        <v>15</v>
      </c>
      <c r="K8" s="280"/>
      <c r="L8" s="280"/>
      <c r="M8" s="279"/>
      <c r="N8" s="206"/>
      <c r="O8" s="209"/>
      <c r="P8" s="212" t="s">
        <v>16</v>
      </c>
      <c r="Q8" s="179"/>
      <c r="R8" s="94"/>
      <c r="S8" s="206"/>
      <c r="T8" s="231" t="s">
        <v>1</v>
      </c>
      <c r="U8" s="232"/>
      <c r="V8" s="233"/>
      <c r="W8" s="233"/>
      <c r="X8" s="281" t="s">
        <v>3</v>
      </c>
      <c r="Y8" s="281"/>
      <c r="Z8" s="233"/>
      <c r="AA8" s="252"/>
      <c r="AB8" s="231" t="s">
        <v>1</v>
      </c>
      <c r="AC8" s="243"/>
      <c r="AD8" s="253"/>
      <c r="AE8" s="251"/>
      <c r="AF8" s="250"/>
      <c r="AG8" s="168"/>
      <c r="AH8" s="265"/>
    </row>
    <row r="9" spans="1:36" ht="24" customHeight="1">
      <c r="A9" s="168"/>
      <c r="B9" s="176"/>
      <c r="C9" s="168"/>
      <c r="D9" s="176"/>
      <c r="E9" s="176"/>
      <c r="F9" s="177"/>
      <c r="G9" s="180"/>
      <c r="H9" s="179"/>
      <c r="I9" s="206"/>
      <c r="J9" s="180"/>
      <c r="K9" s="207"/>
      <c r="L9" s="207"/>
      <c r="M9" s="210"/>
      <c r="N9" s="206"/>
      <c r="O9" s="211"/>
      <c r="P9" s="207"/>
      <c r="Q9" s="210"/>
      <c r="R9" s="59"/>
      <c r="S9" s="206"/>
      <c r="T9" s="234"/>
      <c r="U9" s="234"/>
      <c r="V9" s="235"/>
      <c r="W9" s="235"/>
      <c r="X9" s="235"/>
      <c r="Y9" s="235"/>
      <c r="Z9" s="235"/>
      <c r="AA9" s="235"/>
      <c r="AB9" s="234"/>
      <c r="AC9" s="243"/>
      <c r="AD9" s="248"/>
      <c r="AE9" s="251"/>
      <c r="AF9" s="250"/>
      <c r="AG9" s="168"/>
      <c r="AH9" s="265"/>
    </row>
    <row r="10" spans="1:36" ht="12" customHeight="1">
      <c r="A10" s="168"/>
      <c r="B10" s="176"/>
      <c r="C10" s="168"/>
      <c r="D10" s="176"/>
      <c r="E10" s="176"/>
      <c r="F10" s="177"/>
      <c r="G10" s="178"/>
      <c r="H10" s="179"/>
      <c r="I10" s="206"/>
      <c r="J10" s="178"/>
      <c r="K10" s="207"/>
      <c r="L10" s="207"/>
      <c r="M10" s="179"/>
      <c r="N10" s="206"/>
      <c r="O10" s="209"/>
      <c r="P10" s="207"/>
      <c r="Q10" s="179"/>
      <c r="R10" s="94"/>
      <c r="S10" s="206"/>
      <c r="T10" s="225"/>
      <c r="U10" s="225"/>
      <c r="V10" s="227"/>
      <c r="W10" s="227"/>
      <c r="X10" s="226"/>
      <c r="Y10" s="227"/>
      <c r="Z10" s="227"/>
      <c r="AA10" s="226"/>
      <c r="AB10" s="225"/>
      <c r="AC10" s="243"/>
      <c r="AD10" s="248"/>
      <c r="AE10" s="251"/>
      <c r="AF10" s="250"/>
      <c r="AG10" s="168"/>
      <c r="AH10" s="265"/>
    </row>
    <row r="11" spans="1:36" ht="12" customHeight="1">
      <c r="A11" s="168"/>
      <c r="B11" s="176"/>
      <c r="C11" s="168"/>
      <c r="D11" s="292" t="s">
        <v>0</v>
      </c>
      <c r="E11" s="176"/>
      <c r="F11" s="177"/>
      <c r="G11" s="178"/>
      <c r="H11" s="179"/>
      <c r="I11" s="206"/>
      <c r="J11" s="178"/>
      <c r="K11" s="207"/>
      <c r="L11" s="207"/>
      <c r="M11" s="186"/>
      <c r="N11" s="200"/>
      <c r="O11" s="204"/>
      <c r="P11" s="205"/>
      <c r="Q11" s="186"/>
      <c r="R11" s="94"/>
      <c r="S11" s="206"/>
      <c r="T11" s="225"/>
      <c r="U11" s="225"/>
      <c r="V11" s="226"/>
      <c r="W11" s="226"/>
      <c r="X11" s="226"/>
      <c r="Y11" s="226"/>
      <c r="Z11" s="226"/>
      <c r="AA11" s="226"/>
      <c r="AB11" s="225"/>
      <c r="AC11" s="243"/>
      <c r="AD11" s="244"/>
      <c r="AE11" s="245"/>
      <c r="AF11" s="254"/>
      <c r="AG11" s="168"/>
      <c r="AH11" s="265"/>
    </row>
    <row r="12" spans="1:36" ht="24" customHeight="1">
      <c r="A12" s="282" t="s">
        <v>17</v>
      </c>
      <c r="B12" s="283"/>
      <c r="C12" s="168"/>
      <c r="D12" s="292"/>
      <c r="E12" s="176"/>
      <c r="F12" s="177"/>
      <c r="G12" s="183"/>
      <c r="H12" s="184"/>
      <c r="I12" s="213"/>
      <c r="J12" s="214"/>
      <c r="K12" s="215"/>
      <c r="L12" s="215"/>
      <c r="M12" s="186"/>
      <c r="N12" s="200"/>
      <c r="O12" s="204"/>
      <c r="P12" s="205"/>
      <c r="Q12" s="223"/>
      <c r="R12" s="224"/>
      <c r="S12" s="206"/>
      <c r="T12" s="225"/>
      <c r="U12" s="225"/>
      <c r="V12" s="227"/>
      <c r="W12" s="227"/>
      <c r="X12" s="275" t="s">
        <v>18</v>
      </c>
      <c r="Y12" s="275"/>
      <c r="Z12" s="227"/>
      <c r="AA12" s="226"/>
      <c r="AB12" s="225"/>
      <c r="AC12" s="247" t="s">
        <v>2</v>
      </c>
      <c r="AD12" s="248"/>
      <c r="AE12" s="249"/>
      <c r="AF12" s="250"/>
      <c r="AG12" s="282" t="s">
        <v>19</v>
      </c>
      <c r="AH12" s="284"/>
    </row>
    <row r="13" spans="1:36" ht="12" customHeight="1">
      <c r="A13" s="168"/>
      <c r="B13" s="176"/>
      <c r="C13" s="168"/>
      <c r="D13" s="292"/>
      <c r="E13" s="176"/>
      <c r="F13" s="177"/>
      <c r="G13" s="178"/>
      <c r="H13" s="179"/>
      <c r="I13" s="206"/>
      <c r="J13" s="178"/>
      <c r="K13" s="207"/>
      <c r="L13" s="207"/>
      <c r="M13" s="179"/>
      <c r="N13" s="206"/>
      <c r="O13" s="94"/>
      <c r="P13" s="94"/>
      <c r="Q13" s="94"/>
      <c r="R13" s="94"/>
      <c r="S13" s="206"/>
      <c r="T13" s="225"/>
      <c r="U13" s="225"/>
      <c r="V13" s="226"/>
      <c r="W13" s="226"/>
      <c r="X13" s="226"/>
      <c r="Y13" s="226"/>
      <c r="Z13" s="226"/>
      <c r="AA13" s="226"/>
      <c r="AB13" s="225"/>
      <c r="AC13" s="243"/>
      <c r="AD13" s="255"/>
      <c r="AE13" s="256"/>
      <c r="AF13" s="257"/>
      <c r="AG13" s="168"/>
      <c r="AH13" s="265"/>
    </row>
    <row r="14" spans="1:36" ht="12" customHeight="1">
      <c r="A14" s="168"/>
      <c r="B14" s="176"/>
      <c r="C14" s="168"/>
      <c r="D14" s="176"/>
      <c r="E14" s="176"/>
      <c r="F14" s="177"/>
      <c r="G14" s="178"/>
      <c r="H14" s="179"/>
      <c r="I14" s="206"/>
      <c r="J14" s="178"/>
      <c r="K14" s="207"/>
      <c r="L14" s="207"/>
      <c r="M14" s="179"/>
      <c r="N14" s="206"/>
      <c r="O14" s="94"/>
      <c r="P14" s="94"/>
      <c r="Q14" s="94"/>
      <c r="R14" s="94"/>
      <c r="S14" s="206"/>
      <c r="T14" s="228"/>
      <c r="U14" s="228"/>
      <c r="V14" s="229"/>
      <c r="W14" s="229"/>
      <c r="X14" s="229"/>
      <c r="Y14" s="229"/>
      <c r="Z14" s="229"/>
      <c r="AA14" s="229"/>
      <c r="AB14" s="228"/>
      <c r="AC14" s="243"/>
      <c r="AD14" s="248"/>
      <c r="AE14" s="251"/>
      <c r="AF14" s="250"/>
      <c r="AG14" s="168"/>
      <c r="AH14" s="265"/>
    </row>
    <row r="15" spans="1:36" ht="24" customHeight="1">
      <c r="A15" s="168"/>
      <c r="B15" s="176"/>
      <c r="C15" s="168"/>
      <c r="D15" s="176"/>
      <c r="E15" s="176"/>
      <c r="F15" s="177"/>
      <c r="G15" s="178"/>
      <c r="H15" s="179"/>
      <c r="I15" s="206"/>
      <c r="J15" s="178"/>
      <c r="K15" s="207"/>
      <c r="L15" s="207"/>
      <c r="M15" s="179"/>
      <c r="N15" s="206"/>
      <c r="O15" s="94"/>
      <c r="P15" s="94"/>
      <c r="Q15" s="94"/>
      <c r="R15" s="94"/>
      <c r="S15" s="206"/>
      <c r="T15" s="230"/>
      <c r="U15" s="230"/>
      <c r="AA15" s="33"/>
      <c r="AB15" s="230"/>
      <c r="AC15" s="243"/>
      <c r="AD15" s="248"/>
      <c r="AE15" s="251"/>
      <c r="AF15" s="250"/>
      <c r="AG15" s="168"/>
      <c r="AH15" s="265"/>
    </row>
    <row r="16" spans="1:36" ht="24" customHeight="1">
      <c r="A16" s="168"/>
      <c r="B16" s="176"/>
      <c r="C16" s="168"/>
      <c r="D16" s="176"/>
      <c r="E16" s="176"/>
      <c r="F16" s="177"/>
      <c r="G16" s="278" t="s">
        <v>20</v>
      </c>
      <c r="H16" s="279"/>
      <c r="I16" s="206"/>
      <c r="J16" s="278" t="s">
        <v>21</v>
      </c>
      <c r="K16" s="280"/>
      <c r="L16" s="280"/>
      <c r="M16" s="279"/>
      <c r="N16" s="206"/>
      <c r="O16" s="94"/>
      <c r="P16" s="94"/>
      <c r="Q16" s="94"/>
      <c r="R16" s="94"/>
      <c r="S16" s="206"/>
      <c r="T16" s="231" t="s">
        <v>1</v>
      </c>
      <c r="U16" s="232"/>
      <c r="V16" s="233"/>
      <c r="W16" s="233"/>
      <c r="X16" s="281" t="s">
        <v>3</v>
      </c>
      <c r="Y16" s="281"/>
      <c r="Z16" s="233"/>
      <c r="AA16" s="252"/>
      <c r="AB16" s="231" t="s">
        <v>1</v>
      </c>
      <c r="AC16" s="243"/>
      <c r="AD16" s="276" t="s">
        <v>22</v>
      </c>
      <c r="AE16" s="277"/>
      <c r="AF16" s="277"/>
      <c r="AG16" s="168"/>
      <c r="AH16" s="265"/>
    </row>
    <row r="17" spans="1:35" ht="24" customHeight="1">
      <c r="A17" s="168"/>
      <c r="B17" s="176"/>
      <c r="C17" s="168"/>
      <c r="D17" s="176"/>
      <c r="E17" s="176"/>
      <c r="F17" s="177"/>
      <c r="G17" s="178"/>
      <c r="H17" s="179"/>
      <c r="I17" s="206"/>
      <c r="J17" s="178"/>
      <c r="K17" s="207"/>
      <c r="L17" s="207"/>
      <c r="M17" s="179"/>
      <c r="N17" s="206"/>
      <c r="O17" s="94"/>
      <c r="P17" s="94"/>
      <c r="Q17" s="94"/>
      <c r="R17" s="94"/>
      <c r="S17" s="206"/>
      <c r="T17" s="234"/>
      <c r="U17" s="234"/>
      <c r="V17" s="235"/>
      <c r="W17" s="235"/>
      <c r="X17" s="235"/>
      <c r="Y17" s="235"/>
      <c r="Z17" s="235"/>
      <c r="AA17" s="235"/>
      <c r="AB17" s="234"/>
      <c r="AC17" s="243"/>
      <c r="AD17" s="248"/>
      <c r="AE17" s="251"/>
      <c r="AF17" s="250"/>
      <c r="AG17" s="168"/>
      <c r="AH17" s="265"/>
    </row>
    <row r="18" spans="1:35" ht="24" customHeight="1">
      <c r="A18" s="168"/>
      <c r="B18" s="176"/>
      <c r="C18" s="168"/>
      <c r="D18" s="176"/>
      <c r="E18" s="176"/>
      <c r="F18" s="177"/>
      <c r="G18" s="180"/>
      <c r="H18" s="179"/>
      <c r="I18" s="206"/>
      <c r="J18" s="180"/>
      <c r="K18" s="207"/>
      <c r="L18" s="207"/>
      <c r="M18" s="210"/>
      <c r="N18" s="206"/>
      <c r="O18" s="94"/>
      <c r="P18" s="94"/>
      <c r="Q18" s="94"/>
      <c r="R18" s="94"/>
      <c r="S18" s="206"/>
      <c r="T18" s="225"/>
      <c r="U18" s="225"/>
      <c r="V18" s="227"/>
      <c r="W18" s="227"/>
      <c r="X18" s="227"/>
      <c r="Y18" s="227"/>
      <c r="Z18" s="227"/>
      <c r="AA18" s="226"/>
      <c r="AB18" s="225"/>
      <c r="AC18" s="243"/>
      <c r="AD18" s="248"/>
      <c r="AE18" s="251"/>
      <c r="AF18" s="250"/>
      <c r="AG18" s="168"/>
      <c r="AH18" s="265"/>
    </row>
    <row r="19" spans="1:35" ht="24" customHeight="1">
      <c r="A19" s="168"/>
      <c r="B19" s="176"/>
      <c r="C19" s="168"/>
      <c r="D19" s="292" t="s">
        <v>0</v>
      </c>
      <c r="E19" s="176"/>
      <c r="F19" s="177"/>
      <c r="G19" s="185"/>
      <c r="H19" s="186"/>
      <c r="I19" s="200"/>
      <c r="J19" s="216"/>
      <c r="K19" s="205"/>
      <c r="L19" s="205"/>
      <c r="M19" s="186"/>
      <c r="N19" s="206"/>
      <c r="O19" s="94"/>
      <c r="P19" s="94"/>
      <c r="Q19" s="224"/>
      <c r="R19" s="224"/>
      <c r="S19" s="206"/>
      <c r="T19" s="225"/>
      <c r="U19" s="225"/>
      <c r="V19" s="226"/>
      <c r="W19" s="226"/>
      <c r="X19" s="275" t="s">
        <v>23</v>
      </c>
      <c r="Y19" s="275"/>
      <c r="Z19" s="226"/>
      <c r="AA19" s="226"/>
      <c r="AB19" s="225"/>
      <c r="AC19" s="247" t="s">
        <v>2</v>
      </c>
      <c r="AD19" s="248"/>
      <c r="AE19" s="249"/>
      <c r="AF19" s="250"/>
      <c r="AG19" s="168"/>
      <c r="AH19" s="265"/>
    </row>
    <row r="20" spans="1:35" ht="24" customHeight="1">
      <c r="A20" s="174"/>
      <c r="B20" s="187" t="s">
        <v>9</v>
      </c>
      <c r="C20" s="188"/>
      <c r="D20" s="292"/>
      <c r="E20" s="189"/>
      <c r="F20" s="190"/>
      <c r="G20" s="191"/>
      <c r="H20" s="192"/>
      <c r="I20" s="217"/>
      <c r="J20" s="218"/>
      <c r="K20" s="219"/>
      <c r="L20" s="219"/>
      <c r="M20" s="192"/>
      <c r="N20" s="217"/>
      <c r="O20" s="220"/>
      <c r="P20" s="220"/>
      <c r="Q20" s="236"/>
      <c r="R20" s="236"/>
      <c r="S20" s="217"/>
      <c r="T20" s="237"/>
      <c r="U20" s="237"/>
      <c r="V20" s="238"/>
      <c r="W20" s="238"/>
      <c r="X20" s="238"/>
      <c r="Y20" s="238"/>
      <c r="Z20" s="238"/>
      <c r="AA20" s="238"/>
      <c r="AB20" s="237"/>
      <c r="AC20" s="258"/>
      <c r="AD20" s="259"/>
      <c r="AE20" s="260"/>
      <c r="AF20" s="260"/>
      <c r="AG20" s="267" t="s">
        <v>24</v>
      </c>
      <c r="AH20" s="265"/>
      <c r="AI20" s="293"/>
    </row>
    <row r="21" spans="1:35" ht="24" customHeight="1">
      <c r="A21" s="168"/>
      <c r="B21" s="285" t="s">
        <v>4</v>
      </c>
      <c r="C21" s="285"/>
      <c r="D21" s="194"/>
      <c r="E21" s="193"/>
      <c r="F21" s="286" t="s">
        <v>5</v>
      </c>
      <c r="G21" s="286"/>
      <c r="H21" s="195"/>
      <c r="I21" s="195"/>
      <c r="J21" s="195"/>
      <c r="K21" s="287" t="s">
        <v>6</v>
      </c>
      <c r="L21" s="287"/>
      <c r="M21" s="195"/>
      <c r="N21" s="221"/>
      <c r="O21" s="287" t="s">
        <v>7</v>
      </c>
      <c r="P21" s="287"/>
      <c r="Q21" s="287" t="s">
        <v>8</v>
      </c>
      <c r="R21" s="287"/>
      <c r="S21" s="195"/>
      <c r="T21" s="287" t="s">
        <v>7</v>
      </c>
      <c r="U21" s="287"/>
      <c r="V21" s="195"/>
      <c r="W21" s="287" t="s">
        <v>6</v>
      </c>
      <c r="X21" s="287"/>
      <c r="Y21" s="195"/>
      <c r="Z21" s="195"/>
      <c r="AA21" s="195"/>
      <c r="AB21" s="286" t="s">
        <v>5</v>
      </c>
      <c r="AC21" s="286"/>
      <c r="AD21" s="195"/>
      <c r="AE21" s="195"/>
      <c r="AF21" s="261" t="s">
        <v>4</v>
      </c>
      <c r="AG21" s="193"/>
      <c r="AH21" s="265"/>
      <c r="AI21" s="293"/>
    </row>
    <row r="22" spans="1:35" ht="24" customHeight="1">
      <c r="A22" s="188"/>
      <c r="B22" s="189"/>
      <c r="C22" s="189"/>
      <c r="D22" s="189"/>
      <c r="E22" s="189"/>
      <c r="F22" s="164"/>
      <c r="G22" s="164"/>
      <c r="H22" s="196"/>
      <c r="I22" s="164"/>
      <c r="J22" s="164"/>
      <c r="K22" s="288"/>
      <c r="L22" s="288"/>
      <c r="M22" s="288"/>
      <c r="N22" s="164"/>
      <c r="O22" s="164"/>
      <c r="P22" s="289" t="s">
        <v>25</v>
      </c>
      <c r="Q22" s="289"/>
      <c r="R22" s="289"/>
      <c r="S22" s="289"/>
      <c r="T22" s="164"/>
      <c r="U22" s="164"/>
      <c r="V22" s="164"/>
      <c r="W22" s="288"/>
      <c r="X22" s="288"/>
      <c r="Y22" s="288"/>
      <c r="Z22" s="164"/>
      <c r="AA22" s="164"/>
      <c r="AB22" s="164"/>
      <c r="AC22" s="196"/>
      <c r="AD22" s="164"/>
      <c r="AE22" s="164"/>
      <c r="AF22" s="262"/>
      <c r="AG22" s="189"/>
      <c r="AH22" s="268"/>
    </row>
    <row r="23" spans="1:35" ht="24" customHeight="1">
      <c r="N23" s="290" t="s">
        <v>26</v>
      </c>
      <c r="O23" s="290"/>
      <c r="P23" s="290"/>
      <c r="Q23" s="290"/>
      <c r="R23" s="290"/>
      <c r="S23" s="290"/>
      <c r="T23" s="290"/>
      <c r="U23" s="290"/>
    </row>
    <row r="24" spans="1:35" ht="24" customHeight="1">
      <c r="R24" s="33"/>
    </row>
    <row r="25" spans="1:35" ht="24" customHeight="1">
      <c r="R25" s="33"/>
    </row>
    <row r="26" spans="1:35" ht="24" customHeight="1">
      <c r="R26" s="33"/>
    </row>
    <row r="27" spans="1:35" ht="24" customHeight="1">
      <c r="R27" s="33"/>
    </row>
    <row r="28" spans="1:35" ht="24" customHeight="1">
      <c r="R28" s="33"/>
    </row>
    <row r="29" spans="1:35" ht="24" customHeight="1">
      <c r="R29" s="33"/>
    </row>
    <row r="30" spans="1:35">
      <c r="R30" s="33"/>
    </row>
    <row r="31" spans="1:35">
      <c r="R31" s="33"/>
    </row>
    <row r="32" spans="1:35">
      <c r="R32" s="33"/>
    </row>
    <row r="33" spans="18:18">
      <c r="R33" s="33"/>
    </row>
    <row r="34" spans="18:18">
      <c r="R34" s="33"/>
    </row>
    <row r="35" spans="18:18">
      <c r="R35" s="33"/>
    </row>
    <row r="36" spans="18:18">
      <c r="R36" s="33"/>
    </row>
    <row r="37" spans="18:18">
      <c r="R37" s="33"/>
    </row>
    <row r="38" spans="18:18">
      <c r="R38" s="33"/>
    </row>
    <row r="39" spans="18:18">
      <c r="R39" s="33"/>
    </row>
    <row r="40" spans="18:18">
      <c r="R40" s="33"/>
    </row>
    <row r="41" spans="18:18">
      <c r="R41" s="33"/>
    </row>
    <row r="42" spans="18:18">
      <c r="R42" s="33"/>
    </row>
    <row r="43" spans="18:18">
      <c r="R43" s="33"/>
    </row>
    <row r="44" spans="18:18">
      <c r="R44" s="33"/>
    </row>
    <row r="45" spans="18:18">
      <c r="R45" s="33"/>
    </row>
    <row r="46" spans="18:18">
      <c r="R46" s="33"/>
    </row>
    <row r="47" spans="18:18">
      <c r="R47" s="33"/>
    </row>
    <row r="48" spans="18:18">
      <c r="R48" s="33"/>
    </row>
    <row r="49" spans="18:18">
      <c r="R49" s="33"/>
    </row>
    <row r="50" spans="18:18">
      <c r="R50" s="33"/>
    </row>
    <row r="51" spans="18:18">
      <c r="R51" s="33"/>
    </row>
    <row r="52" spans="18:18">
      <c r="R52" s="33"/>
    </row>
  </sheetData>
  <mergeCells count="41">
    <mergeCell ref="D4:D5"/>
    <mergeCell ref="D11:D13"/>
    <mergeCell ref="D19:D20"/>
    <mergeCell ref="AI20:AI21"/>
    <mergeCell ref="AB21:AC21"/>
    <mergeCell ref="K22:M22"/>
    <mergeCell ref="P22:S22"/>
    <mergeCell ref="W22:Y22"/>
    <mergeCell ref="N23:U23"/>
    <mergeCell ref="X19:Y19"/>
    <mergeCell ref="B21:C21"/>
    <mergeCell ref="F21:G21"/>
    <mergeCell ref="K21:L21"/>
    <mergeCell ref="O21:P21"/>
    <mergeCell ref="Q21:R21"/>
    <mergeCell ref="T21:U21"/>
    <mergeCell ref="W21:X21"/>
    <mergeCell ref="A12:B12"/>
    <mergeCell ref="X12:Y12"/>
    <mergeCell ref="AG12:AH12"/>
    <mergeCell ref="G16:H16"/>
    <mergeCell ref="J16:M16"/>
    <mergeCell ref="X16:Y16"/>
    <mergeCell ref="AD16:AF16"/>
    <mergeCell ref="AB3:AC3"/>
    <mergeCell ref="X5:Y5"/>
    <mergeCell ref="AD7:AF7"/>
    <mergeCell ref="G8:H8"/>
    <mergeCell ref="J8:M8"/>
    <mergeCell ref="X8:Y8"/>
    <mergeCell ref="G2:H2"/>
    <mergeCell ref="J2:M2"/>
    <mergeCell ref="O2:Q2"/>
    <mergeCell ref="X2:Y2"/>
    <mergeCell ref="B3:C3"/>
    <mergeCell ref="F3:G3"/>
    <mergeCell ref="K3:L3"/>
    <mergeCell ref="O3:P3"/>
    <mergeCell ref="Q3:R3"/>
    <mergeCell ref="S3:T3"/>
    <mergeCell ref="W3:X3"/>
  </mergeCells>
  <phoneticPr fontId="27"/>
  <pageMargins left="0.39370078740157499" right="0.196850393700787" top="0.98425196850393704" bottom="0.196850393700787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48"/>
  <sheetViews>
    <sheetView topLeftCell="A15" workbookViewId="0">
      <selection activeCell="F35" sqref="F35"/>
    </sheetView>
  </sheetViews>
  <sheetFormatPr defaultColWidth="9" defaultRowHeight="13.5"/>
  <cols>
    <col min="1" max="1" width="2.875" style="104" customWidth="1"/>
    <col min="2" max="2" width="2.75" style="104" customWidth="1"/>
    <col min="3" max="3" width="18.125" style="104" customWidth="1"/>
    <col min="4" max="4" width="9.5" style="104" customWidth="1"/>
    <col min="5" max="11" width="4.375" style="104" customWidth="1"/>
    <col min="12" max="12" width="8.875" style="104" customWidth="1"/>
    <col min="13" max="13" width="4.375" style="104" customWidth="1"/>
    <col min="14" max="14" width="18.5" style="104" customWidth="1"/>
    <col min="15" max="15" width="25.75" style="104" customWidth="1"/>
    <col min="16" max="16379" width="9" style="104"/>
  </cols>
  <sheetData>
    <row r="1" spans="1:15" ht="17.100000000000001" customHeight="1">
      <c r="A1" s="308"/>
      <c r="B1" s="302"/>
      <c r="C1" s="302" t="s">
        <v>27</v>
      </c>
      <c r="D1" s="304" t="s">
        <v>28</v>
      </c>
      <c r="E1" s="294" t="s">
        <v>29</v>
      </c>
      <c r="F1" s="295"/>
      <c r="G1" s="294" t="s">
        <v>30</v>
      </c>
      <c r="H1" s="295"/>
      <c r="I1" s="294" t="s">
        <v>31</v>
      </c>
      <c r="J1" s="295"/>
      <c r="K1" s="137"/>
      <c r="L1" s="138"/>
      <c r="M1" s="139"/>
      <c r="N1" s="306" t="s">
        <v>32</v>
      </c>
      <c r="O1" s="307"/>
    </row>
    <row r="2" spans="1:15" ht="17.100000000000001" customHeight="1">
      <c r="A2" s="309"/>
      <c r="B2" s="303"/>
      <c r="C2" s="303"/>
      <c r="D2" s="305"/>
      <c r="E2" s="107" t="s">
        <v>11</v>
      </c>
      <c r="F2" s="107" t="s">
        <v>18</v>
      </c>
      <c r="G2" s="107" t="s">
        <v>11</v>
      </c>
      <c r="H2" s="107" t="s">
        <v>18</v>
      </c>
      <c r="I2" s="107" t="s">
        <v>11</v>
      </c>
      <c r="J2" s="107" t="s">
        <v>18</v>
      </c>
      <c r="K2" s="141" t="s">
        <v>33</v>
      </c>
      <c r="L2" s="142" t="s">
        <v>34</v>
      </c>
      <c r="M2" s="143" t="s">
        <v>35</v>
      </c>
      <c r="N2" s="306"/>
      <c r="O2" s="307"/>
    </row>
    <row r="3" spans="1:15" ht="17.100000000000001" customHeight="1">
      <c r="A3" s="296" t="s">
        <v>36</v>
      </c>
      <c r="B3" s="108">
        <v>1</v>
      </c>
      <c r="C3" s="108" t="s">
        <v>37</v>
      </c>
      <c r="D3" s="109" t="s">
        <v>38</v>
      </c>
      <c r="E3" s="105">
        <v>0</v>
      </c>
      <c r="F3" s="110">
        <v>0</v>
      </c>
      <c r="G3" s="105">
        <v>0</v>
      </c>
      <c r="H3" s="111">
        <v>0</v>
      </c>
      <c r="I3" s="105">
        <v>0</v>
      </c>
      <c r="J3" s="110">
        <v>0</v>
      </c>
      <c r="K3" s="108">
        <f t="shared" ref="K3:K8" si="0">SUM(E3:J3)</f>
        <v>0</v>
      </c>
      <c r="L3" s="144" t="s">
        <v>39</v>
      </c>
      <c r="M3" s="139" t="s">
        <v>40</v>
      </c>
      <c r="N3" s="145" t="s">
        <v>41</v>
      </c>
      <c r="O3" s="146" t="s">
        <v>42</v>
      </c>
    </row>
    <row r="4" spans="1:15" ht="17.100000000000001" customHeight="1">
      <c r="A4" s="297"/>
      <c r="B4" s="112">
        <v>2</v>
      </c>
      <c r="C4" s="113" t="s">
        <v>43</v>
      </c>
      <c r="D4" s="114" t="s">
        <v>44</v>
      </c>
      <c r="E4" s="115">
        <v>0</v>
      </c>
      <c r="F4" s="116">
        <v>0</v>
      </c>
      <c r="G4" s="115">
        <v>0</v>
      </c>
      <c r="H4" s="117">
        <v>0</v>
      </c>
      <c r="I4" s="115">
        <v>0</v>
      </c>
      <c r="J4" s="116">
        <v>0</v>
      </c>
      <c r="K4" s="147">
        <f t="shared" si="0"/>
        <v>0</v>
      </c>
      <c r="L4" s="137" t="s">
        <v>39</v>
      </c>
      <c r="M4" s="139" t="s">
        <v>45</v>
      </c>
      <c r="N4" s="145" t="s">
        <v>46</v>
      </c>
      <c r="O4" s="148" t="s">
        <v>47</v>
      </c>
    </row>
    <row r="5" spans="1:15" ht="17.100000000000001" customHeight="1">
      <c r="A5" s="297"/>
      <c r="B5" s="112"/>
      <c r="C5" s="113" t="s">
        <v>48</v>
      </c>
      <c r="D5" s="114" t="s">
        <v>49</v>
      </c>
      <c r="E5" s="115">
        <v>1</v>
      </c>
      <c r="F5" s="116"/>
      <c r="G5" s="115"/>
      <c r="H5" s="117">
        <v>1</v>
      </c>
      <c r="I5" s="115">
        <v>1</v>
      </c>
      <c r="J5" s="116"/>
      <c r="K5" s="147">
        <f t="shared" si="0"/>
        <v>3</v>
      </c>
      <c r="L5" s="149">
        <v>19</v>
      </c>
      <c r="M5" s="139" t="s">
        <v>50</v>
      </c>
      <c r="N5" s="145" t="s">
        <v>51</v>
      </c>
      <c r="O5" s="148" t="s">
        <v>52</v>
      </c>
    </row>
    <row r="6" spans="1:15" ht="17.100000000000001" customHeight="1">
      <c r="A6" s="297"/>
      <c r="B6" s="112">
        <v>3</v>
      </c>
      <c r="C6" s="112" t="s">
        <v>53</v>
      </c>
      <c r="D6" s="114" t="s">
        <v>54</v>
      </c>
      <c r="E6" s="115">
        <v>1</v>
      </c>
      <c r="F6" s="116">
        <v>1</v>
      </c>
      <c r="G6" s="115">
        <v>1</v>
      </c>
      <c r="H6" s="117">
        <v>1</v>
      </c>
      <c r="I6" s="115">
        <v>1</v>
      </c>
      <c r="J6" s="116">
        <v>1</v>
      </c>
      <c r="K6" s="147">
        <f t="shared" si="0"/>
        <v>6</v>
      </c>
      <c r="L6" s="149">
        <v>64</v>
      </c>
      <c r="M6" s="139" t="s">
        <v>55</v>
      </c>
      <c r="N6" s="145"/>
      <c r="O6" s="150"/>
    </row>
    <row r="7" spans="1:15" ht="17.100000000000001" customHeight="1">
      <c r="A7" s="297"/>
      <c r="B7" s="112">
        <v>4</v>
      </c>
      <c r="C7" s="112" t="s">
        <v>56</v>
      </c>
      <c r="D7" s="118" t="s">
        <v>57</v>
      </c>
      <c r="E7" s="115"/>
      <c r="F7" s="116">
        <v>1</v>
      </c>
      <c r="G7" s="115">
        <v>1</v>
      </c>
      <c r="H7" s="117"/>
      <c r="I7" s="115">
        <v>1</v>
      </c>
      <c r="J7" s="116">
        <v>1</v>
      </c>
      <c r="K7" s="147">
        <f t="shared" si="0"/>
        <v>4</v>
      </c>
      <c r="L7" s="149">
        <v>27</v>
      </c>
      <c r="M7" s="139" t="s">
        <v>58</v>
      </c>
      <c r="N7" s="145" t="s">
        <v>59</v>
      </c>
      <c r="O7" s="148" t="s">
        <v>60</v>
      </c>
    </row>
    <row r="8" spans="1:15" ht="17.100000000000001" customHeight="1">
      <c r="A8" s="297"/>
      <c r="B8" s="112">
        <v>5</v>
      </c>
      <c r="C8" s="112" t="s">
        <v>61</v>
      </c>
      <c r="D8" s="114" t="s">
        <v>62</v>
      </c>
      <c r="E8" s="115"/>
      <c r="F8" s="116"/>
      <c r="G8" s="115"/>
      <c r="H8" s="117"/>
      <c r="I8" s="115"/>
      <c r="J8" s="116"/>
      <c r="K8" s="147">
        <f t="shared" si="0"/>
        <v>0</v>
      </c>
      <c r="L8" s="137" t="s">
        <v>39</v>
      </c>
      <c r="M8" s="139"/>
      <c r="N8" s="145"/>
      <c r="O8" s="140"/>
    </row>
    <row r="9" spans="1:15" ht="17.100000000000001" customHeight="1">
      <c r="A9" s="297"/>
      <c r="B9" s="112">
        <v>6</v>
      </c>
      <c r="C9" s="112" t="s">
        <v>63</v>
      </c>
      <c r="D9" s="114" t="s">
        <v>64</v>
      </c>
      <c r="E9" s="115"/>
      <c r="F9" s="116"/>
      <c r="G9" s="115"/>
      <c r="H9" s="117"/>
      <c r="I9" s="115"/>
      <c r="J9" s="116"/>
      <c r="K9" s="147"/>
      <c r="L9" s="137" t="s">
        <v>39</v>
      </c>
      <c r="M9" s="139" t="s">
        <v>65</v>
      </c>
      <c r="N9" s="145" t="s">
        <v>66</v>
      </c>
      <c r="O9" s="140" t="s">
        <v>67</v>
      </c>
    </row>
    <row r="10" spans="1:15" ht="17.100000000000001" customHeight="1">
      <c r="A10" s="297"/>
      <c r="B10" s="112">
        <v>7</v>
      </c>
      <c r="C10" s="119" t="s">
        <v>68</v>
      </c>
      <c r="D10" s="120" t="s">
        <v>69</v>
      </c>
      <c r="E10" s="115"/>
      <c r="F10" s="116"/>
      <c r="G10" s="115"/>
      <c r="H10" s="117">
        <v>1</v>
      </c>
      <c r="I10" s="115">
        <v>1</v>
      </c>
      <c r="J10" s="116">
        <v>1</v>
      </c>
      <c r="K10" s="147">
        <f t="shared" ref="K10:K31" si="1">SUM(E10:J10)</f>
        <v>3</v>
      </c>
      <c r="L10" s="149">
        <v>15</v>
      </c>
      <c r="M10" s="139" t="s">
        <v>70</v>
      </c>
      <c r="N10" s="145" t="s">
        <v>71</v>
      </c>
      <c r="O10" s="146" t="s">
        <v>72</v>
      </c>
    </row>
    <row r="11" spans="1:15" ht="17.100000000000001" customHeight="1">
      <c r="A11" s="297"/>
      <c r="B11" s="112">
        <v>8</v>
      </c>
      <c r="C11" s="112" t="s">
        <v>73</v>
      </c>
      <c r="D11" s="114" t="s">
        <v>74</v>
      </c>
      <c r="E11" s="115"/>
      <c r="F11" s="116">
        <v>1</v>
      </c>
      <c r="G11" s="115"/>
      <c r="H11" s="117"/>
      <c r="I11" s="115"/>
      <c r="J11" s="116">
        <v>1</v>
      </c>
      <c r="K11" s="147">
        <f t="shared" si="1"/>
        <v>2</v>
      </c>
      <c r="L11" s="149">
        <v>12</v>
      </c>
      <c r="M11" s="139" t="s">
        <v>75</v>
      </c>
      <c r="N11" s="145" t="s">
        <v>76</v>
      </c>
      <c r="O11" s="140" t="s">
        <v>77</v>
      </c>
    </row>
    <row r="12" spans="1:15" ht="17.100000000000001" customHeight="1">
      <c r="A12" s="298"/>
      <c r="B12" s="112">
        <v>9</v>
      </c>
      <c r="C12" s="121" t="s">
        <v>78</v>
      </c>
      <c r="D12" s="122" t="s">
        <v>79</v>
      </c>
      <c r="E12" s="115">
        <v>1</v>
      </c>
      <c r="F12" s="116">
        <v>1</v>
      </c>
      <c r="G12" s="115">
        <v>1</v>
      </c>
      <c r="H12" s="117">
        <v>1</v>
      </c>
      <c r="I12" s="115">
        <v>1</v>
      </c>
      <c r="J12" s="116"/>
      <c r="K12" s="147">
        <f t="shared" si="1"/>
        <v>5</v>
      </c>
      <c r="L12" s="149">
        <v>52</v>
      </c>
      <c r="M12" s="139" t="s">
        <v>80</v>
      </c>
      <c r="N12" s="145" t="s">
        <v>81</v>
      </c>
      <c r="O12" s="140" t="s">
        <v>82</v>
      </c>
    </row>
    <row r="13" spans="1:15" ht="17.100000000000001" customHeight="1">
      <c r="A13" s="296" t="s">
        <v>83</v>
      </c>
      <c r="B13" s="112">
        <v>10</v>
      </c>
      <c r="C13" s="108" t="s">
        <v>84</v>
      </c>
      <c r="D13" s="118" t="s">
        <v>85</v>
      </c>
      <c r="E13" s="115"/>
      <c r="F13" s="116">
        <v>1</v>
      </c>
      <c r="G13" s="115"/>
      <c r="H13" s="117">
        <v>1</v>
      </c>
      <c r="I13" s="115">
        <v>1</v>
      </c>
      <c r="J13" s="116"/>
      <c r="K13" s="147">
        <f t="shared" si="1"/>
        <v>3</v>
      </c>
      <c r="L13" s="149">
        <v>19</v>
      </c>
      <c r="M13" s="139" t="s">
        <v>86</v>
      </c>
      <c r="N13" s="145" t="s">
        <v>87</v>
      </c>
      <c r="O13" s="146" t="s">
        <v>88</v>
      </c>
    </row>
    <row r="14" spans="1:15" ht="17.100000000000001" customHeight="1">
      <c r="A14" s="297"/>
      <c r="B14" s="112">
        <v>11</v>
      </c>
      <c r="C14" s="112" t="s">
        <v>89</v>
      </c>
      <c r="D14" s="120" t="s">
        <v>90</v>
      </c>
      <c r="E14" s="115"/>
      <c r="F14" s="116">
        <v>1</v>
      </c>
      <c r="G14" s="115"/>
      <c r="H14" s="117">
        <v>2</v>
      </c>
      <c r="I14" s="115"/>
      <c r="J14" s="116">
        <v>1</v>
      </c>
      <c r="K14" s="147">
        <f t="shared" si="1"/>
        <v>4</v>
      </c>
      <c r="L14" s="151">
        <v>24</v>
      </c>
      <c r="M14" s="139" t="s">
        <v>91</v>
      </c>
      <c r="N14" s="145" t="s">
        <v>92</v>
      </c>
      <c r="O14" s="152" t="s">
        <v>93</v>
      </c>
    </row>
    <row r="15" spans="1:15" ht="17.100000000000001" customHeight="1">
      <c r="A15" s="297"/>
      <c r="B15" s="112">
        <v>12</v>
      </c>
      <c r="C15" s="112" t="s">
        <v>94</v>
      </c>
      <c r="D15" s="120" t="s">
        <v>95</v>
      </c>
      <c r="E15" s="115"/>
      <c r="F15" s="116">
        <v>1</v>
      </c>
      <c r="G15" s="115"/>
      <c r="H15" s="117">
        <v>2</v>
      </c>
      <c r="I15" s="115"/>
      <c r="J15" s="116">
        <v>1</v>
      </c>
      <c r="K15" s="147">
        <f t="shared" si="1"/>
        <v>4</v>
      </c>
      <c r="L15" s="153">
        <v>26</v>
      </c>
      <c r="M15" s="154" t="s">
        <v>96</v>
      </c>
      <c r="N15" s="155" t="s">
        <v>97</v>
      </c>
      <c r="O15" s="148" t="s">
        <v>98</v>
      </c>
    </row>
    <row r="16" spans="1:15" ht="17.100000000000001" customHeight="1">
      <c r="A16" s="297"/>
      <c r="B16" s="112">
        <v>13</v>
      </c>
      <c r="C16" s="112" t="s">
        <v>99</v>
      </c>
      <c r="D16" s="114" t="s">
        <v>100</v>
      </c>
      <c r="E16" s="115"/>
      <c r="F16" s="116"/>
      <c r="G16" s="115"/>
      <c r="H16" s="117"/>
      <c r="I16" s="115"/>
      <c r="J16" s="116"/>
      <c r="K16" s="147">
        <f t="shared" si="1"/>
        <v>0</v>
      </c>
      <c r="L16" s="149"/>
      <c r="M16" s="139"/>
      <c r="N16" s="145"/>
      <c r="O16" s="146"/>
    </row>
    <row r="17" spans="1:15" ht="17.100000000000001" customHeight="1">
      <c r="A17" s="297"/>
      <c r="B17" s="112">
        <v>14</v>
      </c>
      <c r="C17" s="112" t="s">
        <v>101</v>
      </c>
      <c r="D17" s="120" t="s">
        <v>102</v>
      </c>
      <c r="E17" s="115">
        <v>1</v>
      </c>
      <c r="F17" s="116">
        <v>1</v>
      </c>
      <c r="G17" s="115">
        <v>1</v>
      </c>
      <c r="H17" s="117"/>
      <c r="I17" s="115">
        <v>1</v>
      </c>
      <c r="J17" s="116">
        <v>1</v>
      </c>
      <c r="K17" s="147">
        <f t="shared" si="1"/>
        <v>5</v>
      </c>
      <c r="L17" s="149">
        <v>36</v>
      </c>
      <c r="M17" s="139" t="s">
        <v>103</v>
      </c>
      <c r="N17" s="145" t="s">
        <v>104</v>
      </c>
      <c r="O17" s="140" t="s">
        <v>105</v>
      </c>
    </row>
    <row r="18" spans="1:15" ht="17.100000000000001" customHeight="1">
      <c r="A18" s="297"/>
      <c r="B18" s="112">
        <v>15</v>
      </c>
      <c r="C18" s="123" t="s">
        <v>106</v>
      </c>
      <c r="D18" s="120" t="s">
        <v>107</v>
      </c>
      <c r="E18" s="115"/>
      <c r="F18" s="116"/>
      <c r="G18" s="115">
        <v>1</v>
      </c>
      <c r="H18" s="117">
        <v>1</v>
      </c>
      <c r="I18" s="115">
        <v>1</v>
      </c>
      <c r="J18" s="116">
        <v>1</v>
      </c>
      <c r="K18" s="147">
        <f t="shared" si="1"/>
        <v>4</v>
      </c>
      <c r="L18" s="149">
        <v>24</v>
      </c>
      <c r="M18" s="139" t="s">
        <v>108</v>
      </c>
      <c r="N18" s="145" t="s">
        <v>109</v>
      </c>
      <c r="O18" s="104" t="s">
        <v>110</v>
      </c>
    </row>
    <row r="19" spans="1:15" ht="17.100000000000001" customHeight="1">
      <c r="A19" s="298"/>
      <c r="B19" s="112">
        <v>16</v>
      </c>
      <c r="C19" s="121" t="s">
        <v>111</v>
      </c>
      <c r="D19" s="120" t="s">
        <v>112</v>
      </c>
      <c r="E19" s="115">
        <v>2</v>
      </c>
      <c r="F19" s="116"/>
      <c r="G19" s="115">
        <v>2</v>
      </c>
      <c r="H19" s="117"/>
      <c r="I19" s="115">
        <v>1</v>
      </c>
      <c r="J19" s="116"/>
      <c r="K19" s="147">
        <f t="shared" si="1"/>
        <v>5</v>
      </c>
      <c r="L19" s="149">
        <v>35</v>
      </c>
      <c r="M19" s="139" t="s">
        <v>113</v>
      </c>
      <c r="N19" s="145" t="s">
        <v>114</v>
      </c>
      <c r="O19" s="146" t="s">
        <v>115</v>
      </c>
    </row>
    <row r="20" spans="1:15" ht="17.100000000000001" customHeight="1">
      <c r="A20" s="296" t="s">
        <v>116</v>
      </c>
      <c r="B20" s="112">
        <v>17</v>
      </c>
      <c r="C20" s="108" t="s">
        <v>117</v>
      </c>
      <c r="D20" s="120" t="s">
        <v>118</v>
      </c>
      <c r="E20" s="115"/>
      <c r="F20" s="116">
        <v>1</v>
      </c>
      <c r="G20" s="115">
        <v>1</v>
      </c>
      <c r="H20" s="117"/>
      <c r="I20" s="115">
        <v>1</v>
      </c>
      <c r="J20" s="116">
        <v>1</v>
      </c>
      <c r="K20" s="147">
        <f t="shared" si="1"/>
        <v>4</v>
      </c>
      <c r="L20" s="149">
        <v>25</v>
      </c>
      <c r="M20" s="139" t="s">
        <v>119</v>
      </c>
      <c r="N20" s="145" t="s">
        <v>120</v>
      </c>
      <c r="O20" s="146" t="s">
        <v>121</v>
      </c>
    </row>
    <row r="21" spans="1:15" ht="17.100000000000001" customHeight="1">
      <c r="A21" s="297"/>
      <c r="B21" s="112">
        <v>18</v>
      </c>
      <c r="C21" s="112" t="s">
        <v>122</v>
      </c>
      <c r="D21" s="120" t="s">
        <v>123</v>
      </c>
      <c r="E21" s="115">
        <v>1</v>
      </c>
      <c r="F21" s="116">
        <v>1</v>
      </c>
      <c r="G21" s="115"/>
      <c r="H21" s="117"/>
      <c r="I21" s="115">
        <v>1</v>
      </c>
      <c r="J21" s="116">
        <v>1</v>
      </c>
      <c r="K21" s="147">
        <f t="shared" si="1"/>
        <v>4</v>
      </c>
      <c r="L21" s="149">
        <v>20</v>
      </c>
      <c r="M21" s="139" t="s">
        <v>124</v>
      </c>
      <c r="N21" s="145" t="s">
        <v>125</v>
      </c>
      <c r="O21" s="140" t="s">
        <v>126</v>
      </c>
    </row>
    <row r="22" spans="1:15" ht="17.100000000000001" customHeight="1">
      <c r="A22" s="297"/>
      <c r="B22" s="112">
        <v>19</v>
      </c>
      <c r="C22" s="112" t="s">
        <v>127</v>
      </c>
      <c r="D22" s="124" t="s">
        <v>128</v>
      </c>
      <c r="E22" s="115"/>
      <c r="F22" s="116">
        <v>1</v>
      </c>
      <c r="G22" s="115">
        <v>1</v>
      </c>
      <c r="H22" s="117">
        <v>1</v>
      </c>
      <c r="I22" s="115">
        <v>1</v>
      </c>
      <c r="J22" s="116">
        <v>1</v>
      </c>
      <c r="K22" s="147">
        <f t="shared" si="1"/>
        <v>5</v>
      </c>
      <c r="L22" s="149">
        <v>46</v>
      </c>
      <c r="M22" s="139" t="s">
        <v>129</v>
      </c>
      <c r="N22" s="145" t="s">
        <v>130</v>
      </c>
      <c r="O22" s="156" t="s">
        <v>131</v>
      </c>
    </row>
    <row r="23" spans="1:15" ht="17.100000000000001" customHeight="1">
      <c r="A23" s="297"/>
      <c r="B23" s="112">
        <v>20</v>
      </c>
      <c r="C23" s="125" t="s">
        <v>132</v>
      </c>
      <c r="D23" s="118" t="s">
        <v>133</v>
      </c>
      <c r="E23" s="115">
        <v>1</v>
      </c>
      <c r="F23" s="116"/>
      <c r="G23" s="115"/>
      <c r="H23" s="117"/>
      <c r="I23" s="115">
        <v>1</v>
      </c>
      <c r="J23" s="116"/>
      <c r="K23" s="147">
        <f t="shared" si="1"/>
        <v>2</v>
      </c>
      <c r="L23" s="149">
        <v>13</v>
      </c>
      <c r="M23" s="139" t="s">
        <v>134</v>
      </c>
      <c r="N23" s="145" t="s">
        <v>135</v>
      </c>
      <c r="O23" s="157" t="s">
        <v>136</v>
      </c>
    </row>
    <row r="24" spans="1:15" ht="17.100000000000001" customHeight="1">
      <c r="A24" s="297"/>
      <c r="B24" s="112">
        <v>21</v>
      </c>
      <c r="C24" s="112" t="s">
        <v>137</v>
      </c>
      <c r="D24" s="114" t="s">
        <v>138</v>
      </c>
      <c r="E24" s="115"/>
      <c r="F24" s="116"/>
      <c r="G24" s="115">
        <v>1</v>
      </c>
      <c r="H24" s="117"/>
      <c r="I24" s="115">
        <v>1</v>
      </c>
      <c r="J24" s="116"/>
      <c r="K24" s="147">
        <f t="shared" si="1"/>
        <v>2</v>
      </c>
      <c r="L24" s="149">
        <v>14</v>
      </c>
      <c r="M24" s="139" t="s">
        <v>139</v>
      </c>
      <c r="N24" s="145" t="s">
        <v>140</v>
      </c>
      <c r="O24" s="140" t="s">
        <v>141</v>
      </c>
    </row>
    <row r="25" spans="1:15" ht="17.100000000000001" customHeight="1">
      <c r="A25" s="298"/>
      <c r="B25" s="112">
        <v>22</v>
      </c>
      <c r="C25" s="121" t="s">
        <v>142</v>
      </c>
      <c r="D25" s="118" t="s">
        <v>143</v>
      </c>
      <c r="E25" s="115"/>
      <c r="F25" s="116">
        <v>1</v>
      </c>
      <c r="G25" s="115"/>
      <c r="H25" s="117">
        <v>1</v>
      </c>
      <c r="I25" s="115"/>
      <c r="J25" s="116">
        <v>1</v>
      </c>
      <c r="K25" s="147">
        <f t="shared" si="1"/>
        <v>3</v>
      </c>
      <c r="L25" s="149">
        <v>18</v>
      </c>
      <c r="M25" s="139" t="s">
        <v>144</v>
      </c>
      <c r="N25" s="145" t="s">
        <v>145</v>
      </c>
      <c r="O25" s="140" t="s">
        <v>146</v>
      </c>
    </row>
    <row r="26" spans="1:15" ht="17.100000000000001" customHeight="1">
      <c r="A26" s="299" t="s">
        <v>147</v>
      </c>
      <c r="B26" s="112">
        <v>23</v>
      </c>
      <c r="C26" s="126" t="s">
        <v>148</v>
      </c>
      <c r="D26" s="114" t="s">
        <v>149</v>
      </c>
      <c r="E26" s="115"/>
      <c r="F26" s="116"/>
      <c r="G26" s="115"/>
      <c r="H26" s="117"/>
      <c r="I26" s="115"/>
      <c r="J26" s="116">
        <v>1</v>
      </c>
      <c r="K26" s="147">
        <f t="shared" si="1"/>
        <v>1</v>
      </c>
      <c r="L26" s="149">
        <v>6</v>
      </c>
      <c r="M26" s="139" t="s">
        <v>150</v>
      </c>
      <c r="N26" s="158" t="s">
        <v>151</v>
      </c>
      <c r="O26" s="159" t="s">
        <v>152</v>
      </c>
    </row>
    <row r="27" spans="1:15" ht="17.100000000000001" customHeight="1">
      <c r="A27" s="300"/>
      <c r="B27" s="112">
        <v>24</v>
      </c>
      <c r="C27" s="112" t="s">
        <v>153</v>
      </c>
      <c r="D27" s="118" t="s">
        <v>154</v>
      </c>
      <c r="E27" s="115">
        <v>1</v>
      </c>
      <c r="F27" s="116"/>
      <c r="G27" s="115">
        <v>1</v>
      </c>
      <c r="H27" s="117">
        <v>1</v>
      </c>
      <c r="I27" s="115">
        <v>1</v>
      </c>
      <c r="J27" s="116">
        <v>1</v>
      </c>
      <c r="K27" s="147">
        <f t="shared" si="1"/>
        <v>5</v>
      </c>
      <c r="L27" s="149">
        <v>45</v>
      </c>
      <c r="M27" s="139" t="s">
        <v>155</v>
      </c>
      <c r="N27" s="145" t="s">
        <v>156</v>
      </c>
      <c r="O27" s="160" t="s">
        <v>157</v>
      </c>
    </row>
    <row r="28" spans="1:15" ht="17.100000000000001" customHeight="1">
      <c r="A28" s="300"/>
      <c r="B28" s="112">
        <v>25</v>
      </c>
      <c r="C28" s="112" t="s">
        <v>158</v>
      </c>
      <c r="D28" s="118" t="s">
        <v>159</v>
      </c>
      <c r="E28" s="127"/>
      <c r="F28" s="128"/>
      <c r="G28" s="127"/>
      <c r="H28" s="129">
        <v>1</v>
      </c>
      <c r="I28" s="127"/>
      <c r="J28" s="128">
        <v>1</v>
      </c>
      <c r="K28" s="147">
        <f t="shared" si="1"/>
        <v>2</v>
      </c>
      <c r="L28" s="149">
        <v>12</v>
      </c>
      <c r="M28" s="139" t="s">
        <v>160</v>
      </c>
      <c r="N28" s="145" t="s">
        <v>161</v>
      </c>
      <c r="O28" s="161" t="s">
        <v>162</v>
      </c>
    </row>
    <row r="29" spans="1:15" ht="17.100000000000001" customHeight="1">
      <c r="A29" s="300"/>
      <c r="B29" s="112">
        <v>26</v>
      </c>
      <c r="C29" s="119" t="s">
        <v>163</v>
      </c>
      <c r="D29" s="118" t="s">
        <v>164</v>
      </c>
      <c r="E29" s="127">
        <v>1</v>
      </c>
      <c r="F29" s="128">
        <v>1</v>
      </c>
      <c r="G29" s="127">
        <v>2</v>
      </c>
      <c r="H29" s="129"/>
      <c r="I29" s="127">
        <v>1</v>
      </c>
      <c r="J29" s="128">
        <v>1</v>
      </c>
      <c r="K29" s="147">
        <f t="shared" si="1"/>
        <v>6</v>
      </c>
      <c r="L29" s="149">
        <v>39</v>
      </c>
      <c r="M29" s="139" t="s">
        <v>165</v>
      </c>
      <c r="N29" s="145" t="s">
        <v>166</v>
      </c>
      <c r="O29" s="162" t="s">
        <v>167</v>
      </c>
    </row>
    <row r="30" spans="1:15" ht="17.100000000000001" customHeight="1">
      <c r="A30" s="300"/>
      <c r="B30" s="112">
        <v>27</v>
      </c>
      <c r="C30" s="112" t="s">
        <v>168</v>
      </c>
      <c r="D30" s="120" t="s">
        <v>169</v>
      </c>
      <c r="E30" s="127"/>
      <c r="F30" s="128"/>
      <c r="G30" s="127"/>
      <c r="H30" s="129"/>
      <c r="I30" s="127">
        <v>1</v>
      </c>
      <c r="J30" s="128"/>
      <c r="K30" s="147">
        <f t="shared" si="1"/>
        <v>1</v>
      </c>
      <c r="L30" s="149">
        <v>8</v>
      </c>
      <c r="M30" s="139" t="s">
        <v>170</v>
      </c>
      <c r="N30" s="145" t="s">
        <v>171</v>
      </c>
      <c r="O30" s="146" t="s">
        <v>172</v>
      </c>
    </row>
    <row r="31" spans="1:15" ht="17.100000000000001" customHeight="1">
      <c r="A31" s="300"/>
      <c r="B31" s="112">
        <v>28</v>
      </c>
      <c r="C31" s="112" t="s">
        <v>173</v>
      </c>
      <c r="D31" s="118" t="s">
        <v>174</v>
      </c>
      <c r="E31" s="115"/>
      <c r="F31" s="116"/>
      <c r="G31" s="115">
        <v>1</v>
      </c>
      <c r="H31" s="117">
        <v>1</v>
      </c>
      <c r="I31" s="115"/>
      <c r="J31" s="116">
        <v>1</v>
      </c>
      <c r="K31" s="112">
        <f t="shared" si="1"/>
        <v>3</v>
      </c>
      <c r="L31" s="153">
        <v>19</v>
      </c>
      <c r="M31" s="139" t="s">
        <v>175</v>
      </c>
      <c r="N31" s="145" t="s">
        <v>176</v>
      </c>
      <c r="O31" s="140" t="s">
        <v>177</v>
      </c>
    </row>
    <row r="32" spans="1:15" ht="17.100000000000001" customHeight="1">
      <c r="A32" s="301"/>
      <c r="B32" s="112">
        <v>29</v>
      </c>
      <c r="C32" s="121" t="s">
        <v>178</v>
      </c>
      <c r="D32" s="130" t="s">
        <v>179</v>
      </c>
      <c r="E32" s="106"/>
      <c r="F32" s="131"/>
      <c r="G32" s="132"/>
      <c r="H32" s="133"/>
      <c r="I32" s="106"/>
      <c r="J32" s="131"/>
      <c r="K32" s="121"/>
      <c r="L32" s="153"/>
      <c r="M32" s="139" t="s">
        <v>180</v>
      </c>
      <c r="N32" s="145" t="s">
        <v>181</v>
      </c>
      <c r="O32" s="140" t="s">
        <v>182</v>
      </c>
    </row>
    <row r="33" spans="2:15" ht="17.100000000000001" customHeight="1">
      <c r="B33" s="129"/>
      <c r="C33" s="134"/>
      <c r="D33" s="135">
        <f>SUM(E33:J33)</f>
        <v>86</v>
      </c>
      <c r="E33" s="136">
        <f t="shared" ref="E33:K33" si="2">SUM(E3:E31)</f>
        <v>10</v>
      </c>
      <c r="F33" s="136">
        <f t="shared" si="2"/>
        <v>13</v>
      </c>
      <c r="G33" s="136">
        <f t="shared" si="2"/>
        <v>14</v>
      </c>
      <c r="H33" s="136">
        <f t="shared" si="2"/>
        <v>15</v>
      </c>
      <c r="I33" s="136">
        <f t="shared" si="2"/>
        <v>17</v>
      </c>
      <c r="J33" s="136">
        <f t="shared" si="2"/>
        <v>17</v>
      </c>
      <c r="K33" s="136">
        <f t="shared" si="2"/>
        <v>86</v>
      </c>
      <c r="L33" s="163">
        <f>SUM(L3:L32)</f>
        <v>618</v>
      </c>
      <c r="M33" s="134"/>
      <c r="N33" s="140"/>
      <c r="O33" s="140"/>
    </row>
    <row r="34" spans="2:15" ht="19.5" customHeight="1"/>
    <row r="35" spans="2:15" ht="19.5" customHeight="1"/>
    <row r="36" spans="2:15" ht="19.5" customHeight="1"/>
    <row r="37" spans="2:15" ht="19.5" customHeight="1"/>
    <row r="38" spans="2:15" ht="19.5" customHeight="1"/>
    <row r="39" spans="2:15" ht="19.5" customHeight="1"/>
    <row r="40" spans="2:15" ht="19.5" customHeight="1"/>
    <row r="41" spans="2:15" ht="19.5" customHeight="1"/>
    <row r="42" spans="2:15" ht="19.5" customHeight="1"/>
    <row r="43" spans="2:15" ht="19.5" customHeight="1"/>
    <row r="44" spans="2:15" ht="19.5" customHeight="1"/>
    <row r="45" spans="2:15" ht="19.5" customHeight="1"/>
    <row r="46" spans="2:15" ht="19.5" customHeight="1"/>
    <row r="47" spans="2:15" ht="19.5" customHeight="1"/>
    <row r="48" spans="2:15" ht="19.5" customHeight="1"/>
  </sheetData>
  <mergeCells count="12">
    <mergeCell ref="O1:O2"/>
    <mergeCell ref="A1:B2"/>
    <mergeCell ref="A20:A25"/>
    <mergeCell ref="A26:A32"/>
    <mergeCell ref="C1:C2"/>
    <mergeCell ref="D1:D2"/>
    <mergeCell ref="N1:N2"/>
    <mergeCell ref="E1:F1"/>
    <mergeCell ref="G1:H1"/>
    <mergeCell ref="I1:J1"/>
    <mergeCell ref="A3:A12"/>
    <mergeCell ref="A13:A19"/>
  </mergeCells>
  <phoneticPr fontId="27"/>
  <hyperlinks>
    <hyperlink ref="O15" r:id="rId1"/>
    <hyperlink ref="O26" r:id="rId2"/>
  </hyperlinks>
  <pageMargins left="0.59055118110236204" right="0" top="0.55118110236220497" bottom="0.3543307086614170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P42"/>
  <sheetViews>
    <sheetView topLeftCell="A20" workbookViewId="0">
      <selection activeCell="AA44" sqref="AA44"/>
    </sheetView>
  </sheetViews>
  <sheetFormatPr defaultColWidth="8.75" defaultRowHeight="13.5"/>
  <cols>
    <col min="1" max="66" width="2.375" customWidth="1"/>
  </cols>
  <sheetData>
    <row r="4" spans="1:64">
      <c r="A4" s="69"/>
      <c r="B4" s="310" t="s">
        <v>183</v>
      </c>
      <c r="C4" s="310"/>
      <c r="D4" s="310"/>
      <c r="E4" s="310"/>
      <c r="F4" s="310"/>
      <c r="G4" s="71"/>
      <c r="H4" s="311"/>
      <c r="I4" s="311"/>
      <c r="J4" s="311"/>
      <c r="K4" s="311"/>
      <c r="L4" s="71"/>
      <c r="M4" s="71"/>
      <c r="N4" s="71"/>
      <c r="O4" s="71"/>
      <c r="P4" s="71"/>
      <c r="Q4" s="71"/>
      <c r="R4" s="71"/>
      <c r="S4" s="71"/>
      <c r="T4" s="71"/>
      <c r="U4" s="71"/>
      <c r="V4" s="310" t="s">
        <v>184</v>
      </c>
      <c r="W4" s="310"/>
      <c r="X4" s="310"/>
      <c r="Y4" s="310"/>
      <c r="Z4" s="31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310" t="s">
        <v>185</v>
      </c>
      <c r="AO4" s="310"/>
      <c r="AP4" s="310"/>
      <c r="AQ4" s="310"/>
      <c r="AR4" s="31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1"/>
      <c r="BL4" s="71"/>
    </row>
    <row r="5" spans="1:64">
      <c r="A5" s="70"/>
      <c r="B5" s="73"/>
      <c r="C5" s="73"/>
      <c r="D5" s="312"/>
      <c r="E5" s="312"/>
      <c r="F5" s="74"/>
      <c r="G5" s="74"/>
      <c r="H5" s="74"/>
      <c r="I5" s="74"/>
      <c r="J5" s="76"/>
      <c r="K5" s="74"/>
      <c r="L5" s="74"/>
      <c r="M5" s="74"/>
      <c r="N5" s="312"/>
      <c r="O5" s="312"/>
      <c r="P5" s="73"/>
      <c r="Q5" s="73"/>
      <c r="R5" s="71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1"/>
      <c r="BL5" s="71"/>
    </row>
    <row r="6" spans="1:64">
      <c r="A6" s="70"/>
      <c r="B6" s="73"/>
      <c r="C6" s="73"/>
      <c r="D6" s="73"/>
      <c r="E6" s="73"/>
      <c r="F6" s="75"/>
      <c r="G6" s="73"/>
      <c r="H6" s="73"/>
      <c r="I6" s="313" t="s">
        <v>70</v>
      </c>
      <c r="J6" s="313"/>
      <c r="K6" s="73"/>
      <c r="L6" s="73"/>
      <c r="M6" s="73"/>
      <c r="N6" s="75"/>
      <c r="O6" s="73"/>
      <c r="P6" s="73"/>
      <c r="Q6" s="73"/>
      <c r="R6" s="71"/>
      <c r="S6" s="70"/>
      <c r="T6" s="70"/>
      <c r="U6" s="70"/>
      <c r="V6" s="352"/>
      <c r="W6" s="353"/>
      <c r="X6" s="353"/>
      <c r="Y6" s="354" t="str">
        <f>HYPERLINK(V8)</f>
        <v>SUN</v>
      </c>
      <c r="Z6" s="355"/>
      <c r="AA6" s="355"/>
      <c r="AB6" s="354" t="str">
        <f>HYPERLINK(V10)</f>
        <v>守口２</v>
      </c>
      <c r="AC6" s="355"/>
      <c r="AD6" s="355"/>
      <c r="AE6" s="354" t="str">
        <f>HYPERLINK(V12)</f>
        <v>大阪</v>
      </c>
      <c r="AF6" s="355"/>
      <c r="AG6" s="357"/>
      <c r="AH6" s="70"/>
      <c r="AI6" s="70"/>
      <c r="AJ6" s="70"/>
      <c r="AK6" s="70"/>
      <c r="AL6" s="70"/>
      <c r="AM6" s="70"/>
      <c r="AN6" s="352"/>
      <c r="AO6" s="353"/>
      <c r="AP6" s="353"/>
      <c r="AQ6" s="354" t="str">
        <f>HYPERLINK(AN8)</f>
        <v>寝屋川</v>
      </c>
      <c r="AR6" s="355"/>
      <c r="AS6" s="355"/>
      <c r="AT6" s="354" t="str">
        <f>HYPERLINK(AN10)</f>
        <v>箕面</v>
      </c>
      <c r="AU6" s="355"/>
      <c r="AV6" s="355"/>
      <c r="AW6" s="354" t="str">
        <f>HYPERLINK(AN12)</f>
        <v>守口１</v>
      </c>
      <c r="AX6" s="355"/>
      <c r="AY6" s="357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1"/>
      <c r="BL6" s="71"/>
    </row>
    <row r="7" spans="1:64">
      <c r="A7" s="70"/>
      <c r="B7" s="73"/>
      <c r="C7" s="73"/>
      <c r="D7" s="73"/>
      <c r="E7" s="73"/>
      <c r="F7" s="75"/>
      <c r="G7" s="73"/>
      <c r="H7" s="314" t="str">
        <f>HYPERLINK(O27)</f>
        <v>東淀川</v>
      </c>
      <c r="I7" s="314"/>
      <c r="J7" s="315"/>
      <c r="K7" s="315"/>
      <c r="L7" s="73"/>
      <c r="M7" s="73"/>
      <c r="N7" s="75"/>
      <c r="O7" s="73"/>
      <c r="P7" s="73"/>
      <c r="Q7" s="73"/>
      <c r="R7" s="71"/>
      <c r="S7" s="70"/>
      <c r="T7" s="70"/>
      <c r="U7" s="70"/>
      <c r="V7" s="345"/>
      <c r="W7" s="346"/>
      <c r="X7" s="346"/>
      <c r="Y7" s="356"/>
      <c r="Z7" s="356"/>
      <c r="AA7" s="356"/>
      <c r="AB7" s="356"/>
      <c r="AC7" s="356"/>
      <c r="AD7" s="356"/>
      <c r="AE7" s="356"/>
      <c r="AF7" s="356"/>
      <c r="AG7" s="358"/>
      <c r="AH7" s="70"/>
      <c r="AI7" s="70"/>
      <c r="AJ7" s="70"/>
      <c r="AK7" s="70"/>
      <c r="AL7" s="70"/>
      <c r="AM7" s="70"/>
      <c r="AN7" s="345"/>
      <c r="AO7" s="346"/>
      <c r="AP7" s="346"/>
      <c r="AQ7" s="356"/>
      <c r="AR7" s="356"/>
      <c r="AS7" s="356"/>
      <c r="AT7" s="356"/>
      <c r="AU7" s="356"/>
      <c r="AV7" s="356"/>
      <c r="AW7" s="356"/>
      <c r="AX7" s="356"/>
      <c r="AY7" s="358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1"/>
      <c r="BL7" s="71"/>
    </row>
    <row r="8" spans="1:64">
      <c r="A8" s="70"/>
      <c r="B8" s="73"/>
      <c r="C8" s="74"/>
      <c r="D8" s="74"/>
      <c r="E8" s="74"/>
      <c r="F8" s="76"/>
      <c r="G8" s="74"/>
      <c r="H8" s="74"/>
      <c r="I8" s="73"/>
      <c r="J8" s="73"/>
      <c r="K8" s="74"/>
      <c r="L8" s="74"/>
      <c r="M8" s="74"/>
      <c r="N8" s="76"/>
      <c r="O8" s="74"/>
      <c r="P8" s="74"/>
      <c r="Q8" s="73"/>
      <c r="R8" s="71"/>
      <c r="S8" s="70"/>
      <c r="T8" s="70"/>
      <c r="U8" s="70"/>
      <c r="V8" s="339" t="str">
        <f>HYPERLINK('抽選結果 '!E6)</f>
        <v>SUN</v>
      </c>
      <c r="W8" s="340"/>
      <c r="X8" s="341"/>
      <c r="Y8" s="352"/>
      <c r="Z8" s="353"/>
      <c r="AA8" s="360"/>
      <c r="AB8" s="316" t="s">
        <v>96</v>
      </c>
      <c r="AC8" s="317"/>
      <c r="AD8" s="318"/>
      <c r="AE8" s="316" t="s">
        <v>40</v>
      </c>
      <c r="AF8" s="317"/>
      <c r="AG8" s="319"/>
      <c r="AH8" s="70"/>
      <c r="AI8" s="70"/>
      <c r="AJ8" s="70"/>
      <c r="AK8" s="70"/>
      <c r="AL8" s="70"/>
      <c r="AM8" s="70"/>
      <c r="AN8" s="339" t="str">
        <f>HYPERLINK('抽選結果 '!E9)</f>
        <v>寝屋川</v>
      </c>
      <c r="AO8" s="340"/>
      <c r="AP8" s="341"/>
      <c r="AQ8" s="352"/>
      <c r="AR8" s="353"/>
      <c r="AS8" s="360"/>
      <c r="AT8" s="316" t="s">
        <v>96</v>
      </c>
      <c r="AU8" s="317"/>
      <c r="AV8" s="318"/>
      <c r="AW8" s="316" t="s">
        <v>40</v>
      </c>
      <c r="AX8" s="317"/>
      <c r="AY8" s="319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1"/>
      <c r="BL8" s="71"/>
    </row>
    <row r="9" spans="1:64">
      <c r="A9" s="70"/>
      <c r="B9" s="73"/>
      <c r="C9" s="75"/>
      <c r="D9" s="73"/>
      <c r="E9" s="313" t="s">
        <v>96</v>
      </c>
      <c r="F9" s="313"/>
      <c r="G9" s="73"/>
      <c r="H9" s="73"/>
      <c r="I9" s="75"/>
      <c r="J9" s="73"/>
      <c r="K9" s="75"/>
      <c r="L9" s="73"/>
      <c r="M9" s="313" t="s">
        <v>40</v>
      </c>
      <c r="N9" s="313"/>
      <c r="O9" s="73"/>
      <c r="P9" s="73"/>
      <c r="Q9" s="75"/>
      <c r="R9" s="71"/>
      <c r="S9" s="70"/>
      <c r="T9" s="70"/>
      <c r="U9" s="70"/>
      <c r="V9" s="359"/>
      <c r="W9" s="340"/>
      <c r="X9" s="341"/>
      <c r="Y9" s="345"/>
      <c r="Z9" s="346"/>
      <c r="AA9" s="361"/>
      <c r="AB9" s="320" t="str">
        <f>HYPERLINK(V12)</f>
        <v>大阪</v>
      </c>
      <c r="AC9" s="321"/>
      <c r="AD9" s="322"/>
      <c r="AE9" s="320" t="str">
        <f>HYPERLINK(V10)</f>
        <v>守口２</v>
      </c>
      <c r="AF9" s="321"/>
      <c r="AG9" s="323"/>
      <c r="AH9" s="70"/>
      <c r="AI9" s="70"/>
      <c r="AJ9" s="70"/>
      <c r="AK9" s="70"/>
      <c r="AL9" s="70"/>
      <c r="AM9" s="70"/>
      <c r="AN9" s="359"/>
      <c r="AO9" s="340"/>
      <c r="AP9" s="341"/>
      <c r="AQ9" s="345"/>
      <c r="AR9" s="346"/>
      <c r="AS9" s="361"/>
      <c r="AT9" s="320" t="str">
        <f>HYPERLINK(AN12)</f>
        <v>守口１</v>
      </c>
      <c r="AU9" s="321"/>
      <c r="AV9" s="322"/>
      <c r="AW9" s="320" t="str">
        <f>HYPERLINK(AN10)</f>
        <v>箕面</v>
      </c>
      <c r="AX9" s="321"/>
      <c r="AY9" s="323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1"/>
      <c r="BL9" s="71"/>
    </row>
    <row r="10" spans="1:64">
      <c r="A10" s="70"/>
      <c r="B10" s="73"/>
      <c r="C10" s="75"/>
      <c r="D10" s="324" t="str">
        <f>HYPERLINK(B27)</f>
        <v>東大阪</v>
      </c>
      <c r="E10" s="324"/>
      <c r="F10" s="325"/>
      <c r="G10" s="325"/>
      <c r="H10" s="73"/>
      <c r="I10" s="75"/>
      <c r="J10" s="73"/>
      <c r="K10" s="75"/>
      <c r="L10" s="73"/>
      <c r="M10" s="325" t="str">
        <f>HYPERLINK(G27)</f>
        <v>吹田</v>
      </c>
      <c r="N10" s="326"/>
      <c r="O10" s="73"/>
      <c r="P10" s="73"/>
      <c r="Q10" s="75"/>
      <c r="R10" s="71"/>
      <c r="S10" s="70"/>
      <c r="T10" s="70"/>
      <c r="U10" s="70"/>
      <c r="V10" s="339" t="str">
        <f>HYPERLINK('抽選結果 '!E7)</f>
        <v>守口２</v>
      </c>
      <c r="W10" s="340"/>
      <c r="X10" s="341"/>
      <c r="Y10" s="345"/>
      <c r="Z10" s="346"/>
      <c r="AA10" s="346"/>
      <c r="AB10" s="346"/>
      <c r="AC10" s="346"/>
      <c r="AD10" s="361"/>
      <c r="AE10" s="327" t="s">
        <v>113</v>
      </c>
      <c r="AF10" s="328"/>
      <c r="AG10" s="329"/>
      <c r="AH10" s="70"/>
      <c r="AI10" s="70"/>
      <c r="AJ10" s="70"/>
      <c r="AK10" s="70"/>
      <c r="AL10" s="70"/>
      <c r="AM10" s="70"/>
      <c r="AN10" s="339" t="str">
        <f>HYPERLINK('抽選結果 '!E10)</f>
        <v>箕面</v>
      </c>
      <c r="AO10" s="340"/>
      <c r="AP10" s="341"/>
      <c r="AQ10" s="345"/>
      <c r="AR10" s="346"/>
      <c r="AS10" s="346"/>
      <c r="AT10" s="346"/>
      <c r="AU10" s="346"/>
      <c r="AV10" s="361"/>
      <c r="AW10" s="327" t="s">
        <v>113</v>
      </c>
      <c r="AX10" s="328"/>
      <c r="AY10" s="329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1"/>
      <c r="BL10" s="71"/>
    </row>
    <row r="11" spans="1:64">
      <c r="A11" s="70"/>
      <c r="B11" s="73"/>
      <c r="C11" s="75"/>
      <c r="D11" s="73"/>
      <c r="E11" s="73"/>
      <c r="F11" s="73"/>
      <c r="G11" s="73"/>
      <c r="H11" s="73"/>
      <c r="I11" s="75"/>
      <c r="J11" s="73"/>
      <c r="K11" s="75"/>
      <c r="L11" s="73"/>
      <c r="M11" s="73"/>
      <c r="N11" s="73"/>
      <c r="O11" s="73"/>
      <c r="P11" s="73"/>
      <c r="Q11" s="75"/>
      <c r="R11" s="71"/>
      <c r="S11" s="70"/>
      <c r="T11" s="70"/>
      <c r="U11" s="70"/>
      <c r="V11" s="359"/>
      <c r="W11" s="340"/>
      <c r="X11" s="341"/>
      <c r="Y11" s="345"/>
      <c r="Z11" s="346"/>
      <c r="AA11" s="346"/>
      <c r="AB11" s="346"/>
      <c r="AC11" s="346"/>
      <c r="AD11" s="361"/>
      <c r="AE11" s="320" t="str">
        <f>HYPERLINK(V8)</f>
        <v>SUN</v>
      </c>
      <c r="AF11" s="321"/>
      <c r="AG11" s="323"/>
      <c r="AH11" s="70"/>
      <c r="AI11" s="70"/>
      <c r="AJ11" s="70"/>
      <c r="AK11" s="70"/>
      <c r="AL11" s="70"/>
      <c r="AM11" s="70"/>
      <c r="AN11" s="359"/>
      <c r="AO11" s="340"/>
      <c r="AP11" s="341"/>
      <c r="AQ11" s="345"/>
      <c r="AR11" s="346"/>
      <c r="AS11" s="346"/>
      <c r="AT11" s="346"/>
      <c r="AU11" s="346"/>
      <c r="AV11" s="361"/>
      <c r="AW11" s="320" t="str">
        <f>HYPERLINK(AN8)</f>
        <v>寝屋川</v>
      </c>
      <c r="AX11" s="321"/>
      <c r="AY11" s="323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1"/>
      <c r="BL11" s="71"/>
    </row>
    <row r="12" spans="1:64">
      <c r="A12" s="70"/>
      <c r="B12" s="330" t="str">
        <f>HYPERLINK('抽選結果 '!E2)</f>
        <v>住之江</v>
      </c>
      <c r="C12" s="331"/>
      <c r="D12" s="331"/>
      <c r="E12" s="73"/>
      <c r="F12" s="73"/>
      <c r="G12" s="315" t="str">
        <f>HYPERLINK('抽選結果 '!E3)</f>
        <v>吹田</v>
      </c>
      <c r="H12" s="332"/>
      <c r="I12" s="332"/>
      <c r="J12" s="330" t="str">
        <f>HYPERLINK('抽選結果 '!E4)</f>
        <v>東大阪</v>
      </c>
      <c r="K12" s="331"/>
      <c r="L12" s="331"/>
      <c r="M12" s="73"/>
      <c r="N12" s="73"/>
      <c r="O12" s="315" t="str">
        <f>HYPERLINK('抽選結果 '!E5)</f>
        <v>堺</v>
      </c>
      <c r="P12" s="332"/>
      <c r="Q12" s="332"/>
      <c r="R12" s="71"/>
      <c r="S12" s="70"/>
      <c r="T12" s="70"/>
      <c r="U12" s="70"/>
      <c r="V12" s="339" t="str">
        <f>HYPERLINK('抽選結果 '!E8)</f>
        <v>大阪</v>
      </c>
      <c r="W12" s="340"/>
      <c r="X12" s="341"/>
      <c r="Y12" s="345"/>
      <c r="Z12" s="346"/>
      <c r="AA12" s="346"/>
      <c r="AB12" s="346"/>
      <c r="AC12" s="346"/>
      <c r="AD12" s="346"/>
      <c r="AE12" s="349"/>
      <c r="AF12" s="349"/>
      <c r="AG12" s="350"/>
      <c r="AH12" s="70"/>
      <c r="AI12" s="70"/>
      <c r="AJ12" s="70"/>
      <c r="AK12" s="70"/>
      <c r="AL12" s="70"/>
      <c r="AM12" s="70"/>
      <c r="AN12" s="339" t="str">
        <f>HYPERLINK('抽選結果 '!E11)</f>
        <v>守口１</v>
      </c>
      <c r="AO12" s="340"/>
      <c r="AP12" s="341"/>
      <c r="AQ12" s="345"/>
      <c r="AR12" s="346"/>
      <c r="AS12" s="346"/>
      <c r="AT12" s="346"/>
      <c r="AU12" s="346"/>
      <c r="AV12" s="346"/>
      <c r="AW12" s="349"/>
      <c r="AX12" s="349"/>
      <c r="AY12" s="35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1"/>
      <c r="BL12" s="71"/>
    </row>
    <row r="13" spans="1:64">
      <c r="A13" s="70"/>
      <c r="B13" s="78"/>
      <c r="C13" s="78"/>
      <c r="D13" s="78"/>
      <c r="E13" s="73"/>
      <c r="F13" s="76"/>
      <c r="G13" s="90"/>
      <c r="H13" s="90"/>
      <c r="I13" s="333" t="s">
        <v>113</v>
      </c>
      <c r="J13" s="333"/>
      <c r="K13" s="91"/>
      <c r="L13" s="91"/>
      <c r="M13" s="74"/>
      <c r="N13" s="75"/>
      <c r="O13" s="92"/>
      <c r="P13" s="92"/>
      <c r="Q13" s="92"/>
      <c r="R13" s="71"/>
      <c r="S13" s="70"/>
      <c r="T13" s="70"/>
      <c r="U13" s="70"/>
      <c r="V13" s="342"/>
      <c r="W13" s="343"/>
      <c r="X13" s="344"/>
      <c r="Y13" s="347"/>
      <c r="Z13" s="348"/>
      <c r="AA13" s="348"/>
      <c r="AB13" s="348"/>
      <c r="AC13" s="348"/>
      <c r="AD13" s="348"/>
      <c r="AE13" s="348"/>
      <c r="AF13" s="348"/>
      <c r="AG13" s="351"/>
      <c r="AH13" s="70"/>
      <c r="AI13" s="70"/>
      <c r="AJ13" s="70"/>
      <c r="AK13" s="70"/>
      <c r="AL13" s="70"/>
      <c r="AM13" s="70"/>
      <c r="AN13" s="342"/>
      <c r="AO13" s="343"/>
      <c r="AP13" s="344"/>
      <c r="AQ13" s="347"/>
      <c r="AR13" s="348"/>
      <c r="AS13" s="348"/>
      <c r="AT13" s="348"/>
      <c r="AU13" s="348"/>
      <c r="AV13" s="348"/>
      <c r="AW13" s="348"/>
      <c r="AX13" s="348"/>
      <c r="AY13" s="351"/>
      <c r="AZ13" s="70"/>
      <c r="BA13" s="70"/>
      <c r="BB13" s="70"/>
      <c r="BC13" s="70"/>
      <c r="BD13" s="70"/>
      <c r="BE13" s="71"/>
      <c r="BF13" s="71"/>
      <c r="BG13" s="71"/>
      <c r="BH13" s="71"/>
      <c r="BI13" s="71"/>
      <c r="BJ13" s="71"/>
      <c r="BK13" s="71"/>
      <c r="BL13" s="71"/>
    </row>
    <row r="14" spans="1:64">
      <c r="A14" s="71"/>
      <c r="B14" s="78"/>
      <c r="C14" s="78"/>
      <c r="D14" s="78"/>
      <c r="E14" s="334"/>
      <c r="F14" s="334"/>
      <c r="G14" s="334"/>
      <c r="H14" s="314" t="str">
        <f>HYPERLINK(J27)</f>
        <v>寝屋川</v>
      </c>
      <c r="I14" s="314"/>
      <c r="J14" s="315"/>
      <c r="K14" s="315"/>
      <c r="L14" s="334"/>
      <c r="M14" s="334"/>
      <c r="N14" s="334"/>
      <c r="O14" s="92"/>
      <c r="P14" s="92"/>
      <c r="Q14" s="92"/>
      <c r="R14" s="71"/>
      <c r="S14" s="71"/>
      <c r="T14" s="71"/>
      <c r="U14" s="71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1"/>
      <c r="BE14" s="71"/>
      <c r="BF14" s="71"/>
      <c r="BG14" s="71"/>
      <c r="BH14" s="71"/>
      <c r="BI14" s="71"/>
      <c r="BJ14" s="71"/>
      <c r="BK14" s="71"/>
      <c r="BL14" s="71"/>
    </row>
    <row r="15" spans="1:64">
      <c r="A15" s="71"/>
      <c r="B15" s="82"/>
      <c r="C15" s="82"/>
      <c r="D15" s="82"/>
      <c r="E15" s="82"/>
      <c r="F15" s="8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1"/>
      <c r="S15" s="71"/>
      <c r="T15" s="71"/>
      <c r="U15" s="71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1"/>
      <c r="BE15" s="71"/>
      <c r="BF15" s="71"/>
      <c r="BG15" s="71"/>
      <c r="BH15" s="71"/>
      <c r="BI15" s="71"/>
      <c r="BJ15" s="71"/>
      <c r="BK15" s="71"/>
      <c r="BL15" s="71"/>
    </row>
    <row r="16" spans="1:64">
      <c r="A16" s="71"/>
      <c r="B16" s="71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71"/>
      <c r="P16" s="71"/>
      <c r="Q16" s="71"/>
      <c r="R16" s="71"/>
      <c r="S16" s="71"/>
      <c r="T16" s="71"/>
      <c r="U16" s="71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1"/>
      <c r="BE16" s="71"/>
      <c r="BF16" s="71"/>
      <c r="BG16" s="71"/>
      <c r="BH16" s="71"/>
      <c r="BI16" s="71"/>
      <c r="BJ16" s="71"/>
      <c r="BK16" s="71"/>
      <c r="BL16" s="71"/>
    </row>
    <row r="17" spans="1:68">
      <c r="A17" s="71"/>
      <c r="B17" s="71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71"/>
      <c r="P17" s="71"/>
      <c r="Q17" s="71"/>
      <c r="R17" s="71"/>
      <c r="S17" s="71"/>
      <c r="T17" s="71"/>
      <c r="U17" s="71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1:68">
      <c r="A18" s="71"/>
      <c r="B18" s="71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71"/>
      <c r="P18" s="71"/>
      <c r="Q18" s="71"/>
      <c r="R18" s="71"/>
      <c r="S18" s="71"/>
      <c r="T18" s="71"/>
      <c r="U18" s="71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1"/>
      <c r="BE18" s="71"/>
      <c r="BF18" s="71"/>
      <c r="BG18" s="71"/>
      <c r="BH18" s="71"/>
      <c r="BI18" s="71"/>
      <c r="BJ18" s="71"/>
      <c r="BK18" s="71"/>
      <c r="BL18" s="71"/>
    </row>
    <row r="19" spans="1:68">
      <c r="A19" s="71"/>
      <c r="B19" s="310" t="s">
        <v>186</v>
      </c>
      <c r="C19" s="310"/>
      <c r="D19" s="310"/>
      <c r="E19" s="310"/>
      <c r="F19" s="310"/>
      <c r="G19" s="71"/>
      <c r="H19" s="311"/>
      <c r="I19" s="311"/>
      <c r="J19" s="311"/>
      <c r="K19" s="311"/>
      <c r="L19" s="71"/>
      <c r="M19" s="71"/>
      <c r="N19" s="71"/>
      <c r="O19" s="71"/>
      <c r="P19" s="71"/>
      <c r="Q19" s="71"/>
      <c r="R19" s="71"/>
      <c r="S19" s="71"/>
      <c r="T19" s="71"/>
      <c r="U19" s="310" t="s">
        <v>187</v>
      </c>
      <c r="V19" s="310"/>
      <c r="W19" s="310"/>
      <c r="X19" s="310"/>
      <c r="Y19" s="310"/>
      <c r="Z19" s="71"/>
      <c r="AA19" s="311"/>
      <c r="AB19" s="311"/>
      <c r="AC19" s="311"/>
      <c r="AD19" s="311"/>
      <c r="AE19" s="71"/>
      <c r="AF19" s="71"/>
      <c r="AG19" s="71"/>
      <c r="AH19" s="71"/>
      <c r="AI19" s="70"/>
      <c r="AJ19" s="70"/>
      <c r="AK19" s="70"/>
      <c r="AL19" s="70"/>
      <c r="AM19" s="70"/>
      <c r="AN19" s="310" t="s">
        <v>188</v>
      </c>
      <c r="AO19" s="310"/>
      <c r="AP19" s="310"/>
      <c r="AQ19" s="310"/>
      <c r="AR19" s="310"/>
      <c r="AS19" s="71"/>
      <c r="AT19" s="311"/>
      <c r="AU19" s="311"/>
      <c r="AV19" s="311"/>
      <c r="AW19" s="311"/>
      <c r="AX19" s="71"/>
      <c r="AY19" s="71"/>
      <c r="AZ19" s="71"/>
      <c r="BA19" s="71"/>
      <c r="BB19" s="70"/>
      <c r="BC19" s="70"/>
      <c r="BD19" s="70"/>
      <c r="BE19" s="71"/>
      <c r="BF19" s="71"/>
      <c r="BG19" s="71"/>
      <c r="BH19" s="71"/>
      <c r="BI19" s="71"/>
      <c r="BJ19" s="71"/>
      <c r="BK19" s="71"/>
      <c r="BL19" s="71"/>
    </row>
    <row r="20" spans="1:68">
      <c r="A20" s="71"/>
      <c r="B20" s="73"/>
      <c r="C20" s="73"/>
      <c r="D20" s="312"/>
      <c r="E20" s="312"/>
      <c r="F20" s="74"/>
      <c r="G20" s="74"/>
      <c r="H20" s="74"/>
      <c r="I20" s="74"/>
      <c r="J20" s="76"/>
      <c r="K20" s="74"/>
      <c r="L20" s="74"/>
      <c r="M20" s="74"/>
      <c r="N20" s="312"/>
      <c r="O20" s="312"/>
      <c r="P20" s="73"/>
      <c r="Q20" s="73"/>
      <c r="R20" s="71"/>
      <c r="S20" s="71"/>
      <c r="T20" s="71"/>
      <c r="U20" s="71"/>
      <c r="V20" s="70"/>
      <c r="W20" s="70"/>
      <c r="X20" s="70"/>
      <c r="Y20" s="70"/>
      <c r="Z20" s="335"/>
      <c r="AA20" s="335"/>
      <c r="AB20" s="70"/>
      <c r="AC20" s="335"/>
      <c r="AD20" s="335"/>
      <c r="AE20" s="70"/>
      <c r="AF20" s="335"/>
      <c r="AG20" s="335"/>
      <c r="AH20" s="70"/>
      <c r="AI20" s="81"/>
      <c r="AJ20" s="81"/>
      <c r="AK20" s="81"/>
      <c r="AL20" s="70"/>
      <c r="AM20" s="70"/>
      <c r="AN20" s="71"/>
      <c r="AO20" s="70"/>
      <c r="AP20" s="70"/>
      <c r="AQ20" s="70"/>
      <c r="AR20" s="70"/>
      <c r="AS20" s="335"/>
      <c r="AT20" s="335"/>
      <c r="AU20" s="70"/>
      <c r="AV20" s="335"/>
      <c r="AW20" s="335"/>
      <c r="AX20" s="70"/>
      <c r="AY20" s="335"/>
      <c r="AZ20" s="335"/>
      <c r="BA20" s="70"/>
      <c r="BB20" s="81"/>
      <c r="BC20" s="81"/>
      <c r="BD20" s="81"/>
      <c r="BE20" s="71"/>
      <c r="BF20" s="71"/>
      <c r="BG20" s="71"/>
      <c r="BH20" s="71"/>
      <c r="BI20" s="71"/>
      <c r="BJ20" s="71"/>
      <c r="BK20" s="71"/>
      <c r="BL20" s="71"/>
    </row>
    <row r="21" spans="1:68">
      <c r="A21" s="71"/>
      <c r="B21" s="73"/>
      <c r="C21" s="73"/>
      <c r="D21" s="73"/>
      <c r="E21" s="73"/>
      <c r="F21" s="75"/>
      <c r="G21" s="73"/>
      <c r="H21" s="73"/>
      <c r="I21" s="313" t="s">
        <v>70</v>
      </c>
      <c r="J21" s="313"/>
      <c r="K21" s="73"/>
      <c r="L21" s="73"/>
      <c r="M21" s="73"/>
      <c r="N21" s="75"/>
      <c r="O21" s="73"/>
      <c r="P21" s="73"/>
      <c r="Q21" s="73"/>
      <c r="R21" s="71"/>
      <c r="S21" s="71"/>
      <c r="T21" s="71"/>
      <c r="U21" s="71"/>
      <c r="V21" s="352"/>
      <c r="W21" s="353"/>
      <c r="X21" s="353"/>
      <c r="Y21" s="354" t="str">
        <f>HYPERLINK(V23)</f>
        <v>大阪</v>
      </c>
      <c r="Z21" s="355"/>
      <c r="AA21" s="355"/>
      <c r="AB21" s="354" t="str">
        <f>HYPERLINK(V25)</f>
        <v>四条畷</v>
      </c>
      <c r="AC21" s="355"/>
      <c r="AD21" s="355"/>
      <c r="AE21" s="354" t="str">
        <f>HYPERLINK(V27)</f>
        <v>大阪中央</v>
      </c>
      <c r="AF21" s="355"/>
      <c r="AG21" s="357"/>
      <c r="AH21" s="70"/>
      <c r="AI21" s="81"/>
      <c r="AJ21" s="81"/>
      <c r="AK21" s="81"/>
      <c r="AL21" s="70"/>
      <c r="AM21" s="70"/>
      <c r="AN21" s="71"/>
      <c r="AO21" s="352"/>
      <c r="AP21" s="353"/>
      <c r="AQ21" s="353"/>
      <c r="AR21" s="354" t="str">
        <f>HYPERLINK(AO23)</f>
        <v>OTJ</v>
      </c>
      <c r="AS21" s="355"/>
      <c r="AT21" s="355"/>
      <c r="AU21" s="354" t="str">
        <f>HYPERLINK(AO25)</f>
        <v>箕面</v>
      </c>
      <c r="AV21" s="355"/>
      <c r="AW21" s="355"/>
      <c r="AX21" s="354" t="str">
        <f>HYPERLINK(AO27)</f>
        <v>南大阪</v>
      </c>
      <c r="AY21" s="355"/>
      <c r="AZ21" s="357"/>
      <c r="BA21" s="70"/>
      <c r="BB21" s="81"/>
      <c r="BC21" s="81"/>
      <c r="BD21" s="81"/>
      <c r="BE21" s="71"/>
      <c r="BF21" s="71"/>
      <c r="BG21" s="71"/>
      <c r="BH21" s="71"/>
      <c r="BI21" s="71"/>
      <c r="BJ21" s="71"/>
      <c r="BK21" s="71"/>
      <c r="BL21" s="71"/>
      <c r="BP21" s="71"/>
    </row>
    <row r="22" spans="1:68">
      <c r="A22" s="71"/>
      <c r="B22" s="73"/>
      <c r="C22" s="73"/>
      <c r="D22" s="73"/>
      <c r="E22" s="73"/>
      <c r="F22" s="75"/>
      <c r="G22" s="73"/>
      <c r="H22" s="314" t="str">
        <f>HYPERLINK(O12)</f>
        <v>堺</v>
      </c>
      <c r="I22" s="314"/>
      <c r="J22" s="315"/>
      <c r="K22" s="315"/>
      <c r="L22" s="73"/>
      <c r="M22" s="73"/>
      <c r="N22" s="75"/>
      <c r="O22" s="73"/>
      <c r="P22" s="73"/>
      <c r="Q22" s="73"/>
      <c r="R22" s="71"/>
      <c r="S22" s="71"/>
      <c r="T22" s="71"/>
      <c r="U22" s="71"/>
      <c r="V22" s="345"/>
      <c r="W22" s="346"/>
      <c r="X22" s="346"/>
      <c r="Y22" s="356"/>
      <c r="Z22" s="356"/>
      <c r="AA22" s="356"/>
      <c r="AB22" s="356"/>
      <c r="AC22" s="356"/>
      <c r="AD22" s="356"/>
      <c r="AE22" s="356"/>
      <c r="AF22" s="356"/>
      <c r="AG22" s="358"/>
      <c r="AH22" s="70"/>
      <c r="AI22" s="81"/>
      <c r="AJ22" s="81"/>
      <c r="AK22" s="81"/>
      <c r="AL22" s="70"/>
      <c r="AM22" s="70"/>
      <c r="AN22" s="71"/>
      <c r="AO22" s="345"/>
      <c r="AP22" s="346"/>
      <c r="AQ22" s="346"/>
      <c r="AR22" s="356"/>
      <c r="AS22" s="356"/>
      <c r="AT22" s="356"/>
      <c r="AU22" s="356"/>
      <c r="AV22" s="356"/>
      <c r="AW22" s="356"/>
      <c r="AX22" s="356"/>
      <c r="AY22" s="356"/>
      <c r="AZ22" s="358"/>
      <c r="BA22" s="70"/>
      <c r="BB22" s="81"/>
      <c r="BC22" s="81"/>
      <c r="BD22" s="81"/>
      <c r="BE22" s="71"/>
      <c r="BF22" s="71"/>
      <c r="BG22" s="71"/>
      <c r="BH22" s="71"/>
      <c r="BI22" s="71"/>
      <c r="BJ22" s="71"/>
      <c r="BK22" s="71"/>
      <c r="BL22" s="71"/>
    </row>
    <row r="23" spans="1:68">
      <c r="A23" s="71"/>
      <c r="B23" s="73"/>
      <c r="C23" s="74"/>
      <c r="D23" s="74"/>
      <c r="E23" s="74"/>
      <c r="F23" s="76"/>
      <c r="G23" s="74"/>
      <c r="H23" s="74"/>
      <c r="I23" s="73"/>
      <c r="J23" s="73"/>
      <c r="K23" s="74"/>
      <c r="L23" s="74"/>
      <c r="M23" s="74"/>
      <c r="N23" s="76"/>
      <c r="O23" s="74"/>
      <c r="P23" s="74"/>
      <c r="Q23" s="73"/>
      <c r="R23" s="71"/>
      <c r="S23" s="71"/>
      <c r="T23" s="71"/>
      <c r="U23" s="71"/>
      <c r="V23" s="339" t="str">
        <f>HYPERLINK('抽選結果 '!E16)</f>
        <v>大阪</v>
      </c>
      <c r="W23" s="340"/>
      <c r="X23" s="341"/>
      <c r="Y23" s="352"/>
      <c r="Z23" s="353"/>
      <c r="AA23" s="360"/>
      <c r="AB23" s="316" t="s">
        <v>96</v>
      </c>
      <c r="AC23" s="317"/>
      <c r="AD23" s="318"/>
      <c r="AE23" s="316" t="s">
        <v>40</v>
      </c>
      <c r="AF23" s="317"/>
      <c r="AG23" s="319"/>
      <c r="AH23" s="70"/>
      <c r="AI23" s="81"/>
      <c r="AJ23" s="81"/>
      <c r="AK23" s="81"/>
      <c r="AL23" s="70"/>
      <c r="AM23" s="70"/>
      <c r="AN23" s="71"/>
      <c r="AO23" s="339" t="str">
        <f>HYPERLINK('抽選結果 '!E19)</f>
        <v>OTJ</v>
      </c>
      <c r="AP23" s="340"/>
      <c r="AQ23" s="341"/>
      <c r="AR23" s="352"/>
      <c r="AS23" s="353"/>
      <c r="AT23" s="360"/>
      <c r="AU23" s="316" t="s">
        <v>96</v>
      </c>
      <c r="AV23" s="317"/>
      <c r="AW23" s="318"/>
      <c r="AX23" s="316" t="s">
        <v>40</v>
      </c>
      <c r="AY23" s="317"/>
      <c r="AZ23" s="319"/>
      <c r="BA23" s="70"/>
      <c r="BB23" s="81"/>
      <c r="BC23" s="81"/>
      <c r="BD23" s="81"/>
      <c r="BE23" s="71"/>
      <c r="BF23" s="71"/>
      <c r="BG23" s="71"/>
      <c r="BH23" s="71"/>
      <c r="BI23" s="71"/>
      <c r="BJ23" s="71"/>
      <c r="BK23" s="71"/>
      <c r="BL23" s="71"/>
    </row>
    <row r="24" spans="1:68">
      <c r="A24" s="71"/>
      <c r="B24" s="73"/>
      <c r="C24" s="75"/>
      <c r="D24" s="73"/>
      <c r="E24" s="313" t="s">
        <v>96</v>
      </c>
      <c r="F24" s="313"/>
      <c r="G24" s="73"/>
      <c r="H24" s="73"/>
      <c r="I24" s="75"/>
      <c r="J24" s="73"/>
      <c r="K24" s="75"/>
      <c r="L24" s="73"/>
      <c r="M24" s="313" t="s">
        <v>40</v>
      </c>
      <c r="N24" s="313"/>
      <c r="O24" s="73"/>
      <c r="P24" s="73"/>
      <c r="Q24" s="75"/>
      <c r="R24" s="71"/>
      <c r="S24" s="71"/>
      <c r="T24" s="71"/>
      <c r="U24" s="71"/>
      <c r="V24" s="359"/>
      <c r="W24" s="340"/>
      <c r="X24" s="341"/>
      <c r="Y24" s="345"/>
      <c r="Z24" s="346"/>
      <c r="AA24" s="361"/>
      <c r="AB24" s="336" t="str">
        <f>HYPERLINK(V27)</f>
        <v>大阪中央</v>
      </c>
      <c r="AC24" s="321"/>
      <c r="AD24" s="322"/>
      <c r="AE24" s="320" t="str">
        <f>HYPERLINK(V25)</f>
        <v>四条畷</v>
      </c>
      <c r="AF24" s="321"/>
      <c r="AG24" s="323"/>
      <c r="AH24" s="70"/>
      <c r="AI24" s="81"/>
      <c r="AJ24" s="81"/>
      <c r="AK24" s="81"/>
      <c r="AL24" s="70"/>
      <c r="AM24" s="70"/>
      <c r="AN24" s="71"/>
      <c r="AO24" s="359"/>
      <c r="AP24" s="340"/>
      <c r="AQ24" s="341"/>
      <c r="AR24" s="345"/>
      <c r="AS24" s="346"/>
      <c r="AT24" s="361"/>
      <c r="AU24" s="320" t="str">
        <f>HYPERLINK(AO27)</f>
        <v>南大阪</v>
      </c>
      <c r="AV24" s="321"/>
      <c r="AW24" s="322"/>
      <c r="AX24" s="320" t="str">
        <f>HYPERLINK(AO25)</f>
        <v>箕面</v>
      </c>
      <c r="AY24" s="321"/>
      <c r="AZ24" s="323"/>
      <c r="BA24" s="70"/>
      <c r="BB24" s="81"/>
      <c r="BC24" s="81"/>
      <c r="BD24" s="81"/>
      <c r="BE24" s="71"/>
      <c r="BF24" s="71"/>
      <c r="BG24" s="71"/>
      <c r="BH24" s="71"/>
      <c r="BI24" s="71"/>
      <c r="BJ24" s="71"/>
      <c r="BK24" s="71"/>
      <c r="BL24" s="71"/>
    </row>
    <row r="25" spans="1:68">
      <c r="A25" s="71"/>
      <c r="B25" s="73"/>
      <c r="C25" s="75"/>
      <c r="D25" s="324" t="str">
        <f>HYPERLINK(B12)</f>
        <v>住之江</v>
      </c>
      <c r="E25" s="324"/>
      <c r="F25" s="325"/>
      <c r="G25" s="325"/>
      <c r="H25" s="73"/>
      <c r="I25" s="75"/>
      <c r="J25" s="73"/>
      <c r="K25" s="75"/>
      <c r="L25" s="73"/>
      <c r="M25" s="325" t="str">
        <f>HYPERLINK(G12)</f>
        <v>吹田</v>
      </c>
      <c r="N25" s="326"/>
      <c r="O25" s="73"/>
      <c r="P25" s="73"/>
      <c r="Q25" s="75"/>
      <c r="R25" s="71"/>
      <c r="S25" s="71"/>
      <c r="T25" s="71"/>
      <c r="U25" s="71"/>
      <c r="V25" s="339" t="str">
        <f>HYPERLINK('抽選結果 '!E17)</f>
        <v>四条畷</v>
      </c>
      <c r="W25" s="340"/>
      <c r="X25" s="341"/>
      <c r="Y25" s="345"/>
      <c r="Z25" s="346"/>
      <c r="AA25" s="346"/>
      <c r="AB25" s="346"/>
      <c r="AC25" s="346"/>
      <c r="AD25" s="361"/>
      <c r="AE25" s="327" t="s">
        <v>113</v>
      </c>
      <c r="AF25" s="328"/>
      <c r="AG25" s="329"/>
      <c r="AH25" s="70"/>
      <c r="AI25" s="81"/>
      <c r="AJ25" s="81"/>
      <c r="AK25" s="81"/>
      <c r="AL25" s="70"/>
      <c r="AM25" s="70"/>
      <c r="AN25" s="71"/>
      <c r="AO25" s="339" t="str">
        <f>HYPERLINK('抽選結果 '!E20)</f>
        <v>箕面</v>
      </c>
      <c r="AP25" s="340"/>
      <c r="AQ25" s="341"/>
      <c r="AR25" s="345"/>
      <c r="AS25" s="346"/>
      <c r="AT25" s="346"/>
      <c r="AU25" s="346"/>
      <c r="AV25" s="346"/>
      <c r="AW25" s="361"/>
      <c r="AX25" s="327" t="s">
        <v>113</v>
      </c>
      <c r="AY25" s="328"/>
      <c r="AZ25" s="329"/>
      <c r="BA25" s="70"/>
      <c r="BB25" s="81"/>
      <c r="BC25" s="81"/>
      <c r="BD25" s="81"/>
      <c r="BE25" s="71"/>
      <c r="BF25" s="71"/>
      <c r="BG25" s="71"/>
      <c r="BH25" s="71"/>
      <c r="BI25" s="71"/>
      <c r="BJ25" s="71"/>
      <c r="BK25" s="71"/>
      <c r="BL25" s="71"/>
    </row>
    <row r="26" spans="1:68">
      <c r="A26" s="71"/>
      <c r="B26" s="73"/>
      <c r="C26" s="75"/>
      <c r="D26" s="73"/>
      <c r="E26" s="73"/>
      <c r="F26" s="73"/>
      <c r="G26" s="73"/>
      <c r="H26" s="73"/>
      <c r="I26" s="75"/>
      <c r="J26" s="73"/>
      <c r="K26" s="75"/>
      <c r="L26" s="73"/>
      <c r="M26" s="73"/>
      <c r="N26" s="73"/>
      <c r="O26" s="73"/>
      <c r="P26" s="73"/>
      <c r="Q26" s="75"/>
      <c r="R26" s="71"/>
      <c r="S26" s="71"/>
      <c r="T26" s="71"/>
      <c r="U26" s="71"/>
      <c r="V26" s="359"/>
      <c r="W26" s="340"/>
      <c r="X26" s="341"/>
      <c r="Y26" s="345"/>
      <c r="Z26" s="346"/>
      <c r="AA26" s="346"/>
      <c r="AB26" s="346"/>
      <c r="AC26" s="346"/>
      <c r="AD26" s="361"/>
      <c r="AE26" s="320" t="str">
        <f>HYPERLINK(V23)</f>
        <v>大阪</v>
      </c>
      <c r="AF26" s="321"/>
      <c r="AG26" s="323"/>
      <c r="AH26" s="70"/>
      <c r="AI26" s="81"/>
      <c r="AJ26" s="81"/>
      <c r="AK26" s="81"/>
      <c r="AL26" s="70"/>
      <c r="AM26" s="70"/>
      <c r="AN26" s="71"/>
      <c r="AO26" s="359"/>
      <c r="AP26" s="340"/>
      <c r="AQ26" s="341"/>
      <c r="AR26" s="345"/>
      <c r="AS26" s="346"/>
      <c r="AT26" s="346"/>
      <c r="AU26" s="346"/>
      <c r="AV26" s="346"/>
      <c r="AW26" s="361"/>
      <c r="AX26" s="320" t="str">
        <f>HYPERLINK(AO23)</f>
        <v>OTJ</v>
      </c>
      <c r="AY26" s="321"/>
      <c r="AZ26" s="323"/>
      <c r="BA26" s="70"/>
      <c r="BB26" s="81"/>
      <c r="BC26" s="81"/>
      <c r="BD26" s="81"/>
      <c r="BE26" s="71"/>
      <c r="BF26" s="71"/>
      <c r="BG26" s="71"/>
      <c r="BH26" s="71"/>
      <c r="BI26" s="71"/>
      <c r="BJ26" s="71"/>
      <c r="BK26" s="71"/>
      <c r="BL26" s="71"/>
    </row>
    <row r="27" spans="1:68">
      <c r="A27" s="71"/>
      <c r="B27" s="330" t="str">
        <f>HYPERLINK('抽選結果 '!E12)</f>
        <v>東大阪</v>
      </c>
      <c r="C27" s="331"/>
      <c r="D27" s="331"/>
      <c r="E27" s="73"/>
      <c r="F27" s="73"/>
      <c r="G27" s="315" t="str">
        <f>HYPERLINK('抽選結果 '!E13)</f>
        <v>吹田</v>
      </c>
      <c r="H27" s="332"/>
      <c r="I27" s="332"/>
      <c r="J27" s="330" t="str">
        <f>HYPERLINK('抽選結果 '!E14)</f>
        <v>寝屋川</v>
      </c>
      <c r="K27" s="331"/>
      <c r="L27" s="331"/>
      <c r="M27" s="73"/>
      <c r="N27" s="73"/>
      <c r="O27" s="337" t="str">
        <f>HYPERLINK('抽選結果 '!E15)</f>
        <v>東淀川</v>
      </c>
      <c r="P27" s="338"/>
      <c r="Q27" s="338"/>
      <c r="R27" s="71"/>
      <c r="S27" s="71"/>
      <c r="T27" s="71"/>
      <c r="U27" s="71"/>
      <c r="V27" s="362" t="str">
        <f>HYPERLINK('抽選結果 '!E18)</f>
        <v>大阪中央</v>
      </c>
      <c r="W27" s="340"/>
      <c r="X27" s="341"/>
      <c r="Y27" s="345"/>
      <c r="Z27" s="346"/>
      <c r="AA27" s="346"/>
      <c r="AB27" s="346"/>
      <c r="AC27" s="346"/>
      <c r="AD27" s="346"/>
      <c r="AE27" s="349"/>
      <c r="AF27" s="349"/>
      <c r="AG27" s="350"/>
      <c r="AH27" s="70"/>
      <c r="AI27" s="95"/>
      <c r="AJ27" s="96"/>
      <c r="AK27" s="96"/>
      <c r="AL27" s="70"/>
      <c r="AM27" s="70"/>
      <c r="AN27" s="71"/>
      <c r="AO27" s="339" t="str">
        <f>HYPERLINK('抽選結果 '!E21)</f>
        <v>南大阪</v>
      </c>
      <c r="AP27" s="340"/>
      <c r="AQ27" s="341"/>
      <c r="AR27" s="345"/>
      <c r="AS27" s="346"/>
      <c r="AT27" s="346"/>
      <c r="AU27" s="346"/>
      <c r="AV27" s="346"/>
      <c r="AW27" s="346"/>
      <c r="AX27" s="349"/>
      <c r="AY27" s="349"/>
      <c r="AZ27" s="350"/>
      <c r="BA27" s="70"/>
      <c r="BB27" s="96"/>
      <c r="BC27" s="96"/>
      <c r="BD27" s="96"/>
      <c r="BE27" s="71"/>
      <c r="BF27" s="71"/>
      <c r="BG27" s="71"/>
      <c r="BH27" s="71"/>
      <c r="BI27" s="71"/>
      <c r="BJ27" s="71"/>
      <c r="BK27" s="71"/>
      <c r="BL27" s="71"/>
    </row>
    <row r="28" spans="1:68">
      <c r="A28" s="71"/>
      <c r="B28" s="78"/>
      <c r="C28" s="78"/>
      <c r="D28" s="78"/>
      <c r="E28" s="73"/>
      <c r="F28" s="76"/>
      <c r="G28" s="90"/>
      <c r="H28" s="90"/>
      <c r="I28" s="333" t="s">
        <v>113</v>
      </c>
      <c r="J28" s="333"/>
      <c r="K28" s="91"/>
      <c r="L28" s="91"/>
      <c r="M28" s="74"/>
      <c r="N28" s="75"/>
      <c r="O28" s="92"/>
      <c r="P28" s="92"/>
      <c r="Q28" s="92"/>
      <c r="R28" s="71"/>
      <c r="S28" s="71"/>
      <c r="T28" s="71"/>
      <c r="U28" s="71"/>
      <c r="V28" s="342"/>
      <c r="W28" s="343"/>
      <c r="X28" s="344"/>
      <c r="Y28" s="347"/>
      <c r="Z28" s="348"/>
      <c r="AA28" s="348"/>
      <c r="AB28" s="348"/>
      <c r="AC28" s="348"/>
      <c r="AD28" s="348"/>
      <c r="AE28" s="348"/>
      <c r="AF28" s="348"/>
      <c r="AG28" s="351"/>
      <c r="AH28" s="70"/>
      <c r="AI28" s="84"/>
      <c r="AJ28" s="84"/>
      <c r="AK28" s="84"/>
      <c r="AL28" s="70"/>
      <c r="AM28" s="70"/>
      <c r="AN28" s="71"/>
      <c r="AO28" s="342"/>
      <c r="AP28" s="343"/>
      <c r="AQ28" s="344"/>
      <c r="AR28" s="347"/>
      <c r="AS28" s="348"/>
      <c r="AT28" s="348"/>
      <c r="AU28" s="348"/>
      <c r="AV28" s="348"/>
      <c r="AW28" s="348"/>
      <c r="AX28" s="348"/>
      <c r="AY28" s="348"/>
      <c r="AZ28" s="351"/>
      <c r="BA28" s="70"/>
      <c r="BB28" s="84"/>
      <c r="BC28" s="84"/>
      <c r="BD28" s="84"/>
      <c r="BE28" s="71"/>
      <c r="BF28" s="71"/>
      <c r="BG28" s="71"/>
      <c r="BH28" s="71"/>
      <c r="BI28" s="71"/>
      <c r="BJ28" s="71"/>
      <c r="BK28" s="71"/>
      <c r="BL28" s="71"/>
    </row>
    <row r="29" spans="1:68">
      <c r="A29" s="71"/>
      <c r="B29" s="78"/>
      <c r="C29" s="78"/>
      <c r="D29" s="78"/>
      <c r="E29" s="334"/>
      <c r="F29" s="334"/>
      <c r="G29" s="334"/>
      <c r="H29" s="314" t="str">
        <f>HYPERLINK(J12)</f>
        <v>東大阪</v>
      </c>
      <c r="I29" s="314"/>
      <c r="J29" s="315"/>
      <c r="K29" s="315"/>
      <c r="L29" s="334"/>
      <c r="M29" s="334"/>
      <c r="N29" s="334"/>
      <c r="O29" s="92"/>
      <c r="P29" s="92"/>
      <c r="Q29" s="92"/>
      <c r="R29" s="71"/>
      <c r="S29" s="71"/>
      <c r="T29" s="71"/>
      <c r="U29" s="71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1"/>
      <c r="AI29" s="84"/>
      <c r="AJ29" s="84"/>
      <c r="AK29" s="84"/>
      <c r="AL29" s="70"/>
      <c r="AM29" s="70"/>
      <c r="AN29" s="71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1"/>
      <c r="BB29" s="84"/>
      <c r="BC29" s="84"/>
      <c r="BD29" s="84"/>
      <c r="BE29" s="71"/>
      <c r="BF29" s="71"/>
      <c r="BG29" s="71"/>
      <c r="BH29" s="71"/>
      <c r="BI29" s="71"/>
      <c r="BJ29" s="71"/>
      <c r="BK29" s="71"/>
      <c r="BL29" s="71"/>
    </row>
    <row r="30" spans="1:68">
      <c r="A30" s="71"/>
      <c r="B30" s="82"/>
      <c r="C30" s="82"/>
      <c r="D30" s="82"/>
      <c r="E30" s="82"/>
      <c r="F30" s="8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1"/>
      <c r="S30" s="71"/>
      <c r="T30" s="71"/>
      <c r="U30" s="71"/>
      <c r="V30" s="94"/>
      <c r="W30" s="94"/>
      <c r="X30" s="94"/>
      <c r="Y30" s="94"/>
      <c r="Z30" s="94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70"/>
      <c r="AM30" s="70"/>
      <c r="AN30" s="70"/>
      <c r="AO30" s="94"/>
      <c r="AP30" s="94"/>
      <c r="AQ30" s="94"/>
      <c r="AR30" s="94"/>
      <c r="AS30" s="94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71"/>
      <c r="BF30" s="71"/>
      <c r="BG30" s="71"/>
      <c r="BH30" s="71"/>
      <c r="BI30" s="71"/>
      <c r="BJ30" s="71"/>
      <c r="BK30" s="71"/>
      <c r="BL30" s="71"/>
    </row>
    <row r="31" spans="1:68">
      <c r="A31" s="71"/>
      <c r="B31" s="82"/>
      <c r="C31" s="82"/>
      <c r="D31" s="82"/>
      <c r="E31" s="82"/>
      <c r="F31" s="8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1"/>
      <c r="S31" s="71"/>
      <c r="T31" s="71"/>
      <c r="U31" s="71"/>
      <c r="V31" s="82"/>
      <c r="W31" s="82"/>
      <c r="X31" s="82"/>
      <c r="Y31" s="82"/>
      <c r="Z31" s="82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1"/>
      <c r="AM31" s="71"/>
      <c r="AN31" s="71"/>
      <c r="AO31" s="82"/>
      <c r="AP31" s="82"/>
      <c r="AQ31" s="82"/>
      <c r="AR31" s="82"/>
      <c r="AS31" s="82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1"/>
      <c r="BF31" s="71"/>
      <c r="BG31" s="71"/>
      <c r="BH31" s="71"/>
      <c r="BI31" s="71"/>
      <c r="BJ31" s="71"/>
      <c r="BK31" s="71"/>
      <c r="BL31" s="71"/>
    </row>
    <row r="32" spans="1:68">
      <c r="A32" s="71"/>
      <c r="B32" s="310" t="s">
        <v>189</v>
      </c>
      <c r="C32" s="310"/>
      <c r="D32" s="310"/>
      <c r="E32" s="310"/>
      <c r="F32" s="310"/>
      <c r="G32" s="71"/>
      <c r="H32" s="311"/>
      <c r="I32" s="311"/>
      <c r="J32" s="311"/>
      <c r="K32" s="311"/>
      <c r="L32" s="71"/>
      <c r="M32" s="71"/>
      <c r="N32" s="71"/>
      <c r="O32" s="71"/>
      <c r="P32" s="71"/>
      <c r="Q32" s="71"/>
      <c r="R32" s="71"/>
      <c r="S32" s="71"/>
      <c r="T32" s="71"/>
      <c r="U32" s="70"/>
      <c r="V32" s="69"/>
      <c r="W32" s="69"/>
      <c r="X32" s="69"/>
      <c r="Y32" s="69"/>
      <c r="Z32" s="69"/>
      <c r="AA32" s="70"/>
      <c r="AB32" s="70"/>
      <c r="AC32" s="70"/>
      <c r="AD32" s="70"/>
      <c r="AE32" s="70"/>
      <c r="AF32" s="70"/>
      <c r="AG32" s="70"/>
      <c r="AH32" s="70"/>
      <c r="AI32" s="70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</row>
    <row r="33" spans="2:35">
      <c r="B33" s="71"/>
      <c r="C33" s="70"/>
      <c r="D33" s="70"/>
      <c r="E33" s="70"/>
      <c r="F33" s="70"/>
      <c r="G33" s="335"/>
      <c r="H33" s="335"/>
      <c r="I33" s="70"/>
      <c r="J33" s="335"/>
      <c r="K33" s="335"/>
      <c r="L33" s="70"/>
      <c r="M33" s="335"/>
      <c r="N33" s="335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32"/>
      <c r="AI33" s="32"/>
    </row>
    <row r="34" spans="2:35">
      <c r="B34" s="71"/>
      <c r="C34" s="352"/>
      <c r="D34" s="353"/>
      <c r="E34" s="353"/>
      <c r="F34" s="354" t="str">
        <f>HYPERLINK(C36)</f>
        <v>阿部野</v>
      </c>
      <c r="G34" s="355"/>
      <c r="H34" s="355"/>
      <c r="I34" s="354" t="str">
        <f>HYPERLINK(C38)</f>
        <v>高槻</v>
      </c>
      <c r="J34" s="355"/>
      <c r="K34" s="355"/>
      <c r="L34" s="354" t="str">
        <f>HYPERLINK(C40)</f>
        <v>交野</v>
      </c>
      <c r="M34" s="355"/>
      <c r="N34" s="357"/>
      <c r="O34" s="70"/>
      <c r="P34" s="70"/>
      <c r="Q34" s="70"/>
      <c r="R34" s="70"/>
      <c r="S34" s="70"/>
      <c r="T34" s="70"/>
      <c r="U34" s="70"/>
      <c r="V34" s="81"/>
      <c r="W34" s="81"/>
      <c r="X34" s="81"/>
      <c r="Y34" s="77"/>
      <c r="Z34" s="98"/>
      <c r="AA34" s="98"/>
      <c r="AB34" s="77"/>
      <c r="AC34" s="98"/>
      <c r="AD34" s="98"/>
      <c r="AE34" s="77"/>
      <c r="AF34" s="98"/>
      <c r="AG34" s="98"/>
      <c r="AH34" s="32"/>
      <c r="AI34" s="32"/>
    </row>
    <row r="35" spans="2:35">
      <c r="B35" s="71"/>
      <c r="C35" s="345"/>
      <c r="D35" s="346"/>
      <c r="E35" s="346"/>
      <c r="F35" s="356"/>
      <c r="G35" s="356"/>
      <c r="H35" s="356"/>
      <c r="I35" s="356"/>
      <c r="J35" s="356"/>
      <c r="K35" s="356"/>
      <c r="L35" s="356"/>
      <c r="M35" s="356"/>
      <c r="N35" s="358"/>
      <c r="O35" s="70"/>
      <c r="P35" s="70"/>
      <c r="Q35" s="70"/>
      <c r="R35" s="70"/>
      <c r="S35" s="70"/>
      <c r="T35" s="70"/>
      <c r="U35" s="70"/>
      <c r="V35" s="81"/>
      <c r="W35" s="81"/>
      <c r="X35" s="81"/>
      <c r="Y35" s="98"/>
      <c r="Z35" s="98"/>
      <c r="AA35" s="98"/>
      <c r="AB35" s="98"/>
      <c r="AC35" s="98"/>
      <c r="AD35" s="98"/>
      <c r="AE35" s="98"/>
      <c r="AF35" s="98"/>
      <c r="AG35" s="98"/>
      <c r="AH35" s="32"/>
      <c r="AI35" s="32"/>
    </row>
    <row r="36" spans="2:35">
      <c r="B36" s="71"/>
      <c r="C36" s="339" t="str">
        <f>HYPERLINK('抽選結果 '!E22)</f>
        <v>阿部野</v>
      </c>
      <c r="D36" s="340"/>
      <c r="E36" s="341"/>
      <c r="F36" s="352"/>
      <c r="G36" s="353"/>
      <c r="H36" s="360"/>
      <c r="I36" s="316" t="s">
        <v>96</v>
      </c>
      <c r="J36" s="317"/>
      <c r="K36" s="318"/>
      <c r="L36" s="316" t="s">
        <v>40</v>
      </c>
      <c r="M36" s="317"/>
      <c r="N36" s="319"/>
      <c r="O36" s="70"/>
      <c r="P36" s="70"/>
      <c r="Q36" s="70"/>
      <c r="R36" s="70"/>
      <c r="S36" s="70"/>
      <c r="T36" s="70"/>
      <c r="U36" s="70"/>
      <c r="V36" s="79"/>
      <c r="W36" s="93"/>
      <c r="X36" s="93"/>
      <c r="Y36" s="81"/>
      <c r="Z36" s="81"/>
      <c r="AA36" s="81"/>
      <c r="AB36" s="83"/>
      <c r="AC36" s="83"/>
      <c r="AD36" s="83"/>
      <c r="AE36" s="83"/>
      <c r="AF36" s="83"/>
      <c r="AG36" s="83"/>
      <c r="AH36" s="32"/>
      <c r="AI36" s="32"/>
    </row>
    <row r="37" spans="2:35">
      <c r="B37" s="71"/>
      <c r="C37" s="359"/>
      <c r="D37" s="340"/>
      <c r="E37" s="341"/>
      <c r="F37" s="345"/>
      <c r="G37" s="346"/>
      <c r="H37" s="361"/>
      <c r="I37" s="320" t="str">
        <f>HYPERLINK(C40)</f>
        <v>交野</v>
      </c>
      <c r="J37" s="321"/>
      <c r="K37" s="322"/>
      <c r="L37" s="320" t="str">
        <f>HYPERLINK(C38)</f>
        <v>高槻</v>
      </c>
      <c r="M37" s="321"/>
      <c r="N37" s="323"/>
      <c r="O37" s="70"/>
      <c r="P37" s="70"/>
      <c r="Q37" s="70"/>
      <c r="R37" s="70"/>
      <c r="S37" s="70"/>
      <c r="T37" s="70"/>
      <c r="U37" s="70"/>
      <c r="V37" s="93"/>
      <c r="W37" s="93"/>
      <c r="X37" s="93"/>
      <c r="Y37" s="81"/>
      <c r="Z37" s="81"/>
      <c r="AA37" s="81"/>
      <c r="AB37" s="77"/>
      <c r="AC37" s="98"/>
      <c r="AD37" s="98"/>
      <c r="AE37" s="77"/>
      <c r="AF37" s="98"/>
      <c r="AG37" s="98"/>
      <c r="AH37" s="32"/>
      <c r="AI37" s="32"/>
    </row>
    <row r="38" spans="2:35">
      <c r="B38" s="71"/>
      <c r="C38" s="339" t="str">
        <f>HYPERLINK('抽選結果 '!E23)</f>
        <v>高槻</v>
      </c>
      <c r="D38" s="340"/>
      <c r="E38" s="341"/>
      <c r="F38" s="345"/>
      <c r="G38" s="346"/>
      <c r="H38" s="346"/>
      <c r="I38" s="346"/>
      <c r="J38" s="346"/>
      <c r="K38" s="361"/>
      <c r="L38" s="327" t="s">
        <v>113</v>
      </c>
      <c r="M38" s="328"/>
      <c r="N38" s="329"/>
      <c r="O38" s="70"/>
      <c r="P38" s="70"/>
      <c r="Q38" s="70"/>
      <c r="R38" s="70"/>
      <c r="S38" s="70"/>
      <c r="T38" s="70"/>
      <c r="U38" s="70"/>
      <c r="V38" s="79"/>
      <c r="W38" s="93"/>
      <c r="X38" s="93"/>
      <c r="Y38" s="81"/>
      <c r="Z38" s="81"/>
      <c r="AA38" s="81"/>
      <c r="AB38" s="81"/>
      <c r="AC38" s="81"/>
      <c r="AD38" s="81"/>
      <c r="AE38" s="83"/>
      <c r="AF38" s="83"/>
      <c r="AG38" s="83"/>
      <c r="AH38" s="32"/>
      <c r="AI38" s="32"/>
    </row>
    <row r="39" spans="2:35">
      <c r="B39" s="71"/>
      <c r="C39" s="359"/>
      <c r="D39" s="340"/>
      <c r="E39" s="341"/>
      <c r="F39" s="345"/>
      <c r="G39" s="346"/>
      <c r="H39" s="346"/>
      <c r="I39" s="346"/>
      <c r="J39" s="346"/>
      <c r="K39" s="361"/>
      <c r="L39" s="320" t="str">
        <f>HYPERLINK(C36)</f>
        <v>阿部野</v>
      </c>
      <c r="M39" s="321"/>
      <c r="N39" s="323"/>
      <c r="O39" s="70"/>
      <c r="P39" s="70"/>
      <c r="Q39" s="70"/>
      <c r="R39" s="70"/>
      <c r="S39" s="70"/>
      <c r="T39" s="70"/>
      <c r="U39" s="70"/>
      <c r="V39" s="93"/>
      <c r="W39" s="93"/>
      <c r="X39" s="93"/>
      <c r="Y39" s="81"/>
      <c r="Z39" s="81"/>
      <c r="AA39" s="81"/>
      <c r="AB39" s="81"/>
      <c r="AC39" s="81"/>
      <c r="AD39" s="81"/>
      <c r="AE39" s="77"/>
      <c r="AF39" s="98"/>
      <c r="AG39" s="98"/>
      <c r="AH39" s="32"/>
      <c r="AI39" s="32"/>
    </row>
    <row r="40" spans="2:35">
      <c r="B40" s="71"/>
      <c r="C40" s="339" t="str">
        <f>HYPERLINK('抽選結果 '!E24)</f>
        <v>交野</v>
      </c>
      <c r="D40" s="340"/>
      <c r="E40" s="341"/>
      <c r="F40" s="345"/>
      <c r="G40" s="346"/>
      <c r="H40" s="346"/>
      <c r="I40" s="346"/>
      <c r="J40" s="346"/>
      <c r="K40" s="346"/>
      <c r="L40" s="349"/>
      <c r="M40" s="349"/>
      <c r="N40" s="350"/>
      <c r="O40" s="70"/>
      <c r="P40" s="70"/>
      <c r="Q40" s="70"/>
      <c r="R40" s="70"/>
      <c r="S40" s="70"/>
      <c r="T40" s="70"/>
      <c r="U40" s="70"/>
      <c r="V40" s="79"/>
      <c r="W40" s="93"/>
      <c r="X40" s="93"/>
      <c r="Y40" s="81"/>
      <c r="Z40" s="81"/>
      <c r="AA40" s="81"/>
      <c r="AB40" s="81"/>
      <c r="AC40" s="81"/>
      <c r="AD40" s="81"/>
      <c r="AE40" s="81"/>
      <c r="AF40" s="81"/>
      <c r="AG40" s="81"/>
      <c r="AH40" s="32"/>
      <c r="AI40" s="32"/>
    </row>
    <row r="41" spans="2:35">
      <c r="B41" s="71"/>
      <c r="C41" s="342"/>
      <c r="D41" s="343"/>
      <c r="E41" s="344"/>
      <c r="F41" s="347"/>
      <c r="G41" s="348"/>
      <c r="H41" s="348"/>
      <c r="I41" s="348"/>
      <c r="J41" s="348"/>
      <c r="K41" s="348"/>
      <c r="L41" s="348"/>
      <c r="M41" s="348"/>
      <c r="N41" s="351"/>
      <c r="O41" s="70"/>
      <c r="P41" s="70"/>
      <c r="Q41" s="70"/>
      <c r="R41" s="70"/>
      <c r="S41" s="70"/>
      <c r="T41" s="70"/>
      <c r="U41" s="70"/>
      <c r="V41" s="93"/>
      <c r="W41" s="93"/>
      <c r="X41" s="93"/>
      <c r="Y41" s="81"/>
      <c r="Z41" s="81"/>
      <c r="AA41" s="81"/>
      <c r="AB41" s="81"/>
      <c r="AC41" s="81"/>
      <c r="AD41" s="81"/>
      <c r="AE41" s="81"/>
      <c r="AF41" s="81"/>
      <c r="AG41" s="81"/>
      <c r="AH41" s="32"/>
      <c r="AI41" s="32"/>
    </row>
    <row r="42" spans="2:35">
      <c r="B42" s="71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1"/>
      <c r="P42" s="71"/>
      <c r="Q42" s="71"/>
      <c r="R42" s="71"/>
      <c r="S42" s="71"/>
      <c r="T42" s="71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32"/>
      <c r="AI42" s="32"/>
    </row>
  </sheetData>
  <mergeCells count="148">
    <mergeCell ref="AR23:AT24"/>
    <mergeCell ref="AT6:AV7"/>
    <mergeCell ref="AW6:AY7"/>
    <mergeCell ref="V8:X9"/>
    <mergeCell ref="Y8:AA9"/>
    <mergeCell ref="AN8:AP9"/>
    <mergeCell ref="AQ8:AS9"/>
    <mergeCell ref="V10:X11"/>
    <mergeCell ref="Y10:AA11"/>
    <mergeCell ref="AB10:AD11"/>
    <mergeCell ref="AN10:AP11"/>
    <mergeCell ref="AQ10:AS11"/>
    <mergeCell ref="AT10:AV11"/>
    <mergeCell ref="C34:E35"/>
    <mergeCell ref="F34:H35"/>
    <mergeCell ref="I34:K35"/>
    <mergeCell ref="L34:N35"/>
    <mergeCell ref="C36:E37"/>
    <mergeCell ref="F36:H37"/>
    <mergeCell ref="C38:E39"/>
    <mergeCell ref="F38:H39"/>
    <mergeCell ref="I38:K39"/>
    <mergeCell ref="I36:K36"/>
    <mergeCell ref="L36:N36"/>
    <mergeCell ref="I37:K37"/>
    <mergeCell ref="L37:N37"/>
    <mergeCell ref="L38:N38"/>
    <mergeCell ref="L39:N39"/>
    <mergeCell ref="C40:E41"/>
    <mergeCell ref="F40:H41"/>
    <mergeCell ref="I40:K41"/>
    <mergeCell ref="L40:N41"/>
    <mergeCell ref="I28:J28"/>
    <mergeCell ref="E29:G29"/>
    <mergeCell ref="H29:K29"/>
    <mergeCell ref="L29:N29"/>
    <mergeCell ref="B32:F32"/>
    <mergeCell ref="H32:K32"/>
    <mergeCell ref="G33:H33"/>
    <mergeCell ref="J33:K33"/>
    <mergeCell ref="M33:N33"/>
    <mergeCell ref="D25:G25"/>
    <mergeCell ref="M25:N25"/>
    <mergeCell ref="AE25:AG25"/>
    <mergeCell ref="AX25:AZ25"/>
    <mergeCell ref="AE26:AG26"/>
    <mergeCell ref="AX26:AZ26"/>
    <mergeCell ref="B27:D27"/>
    <mergeCell ref="G27:I27"/>
    <mergeCell ref="J27:L27"/>
    <mergeCell ref="O27:Q27"/>
    <mergeCell ref="V25:X26"/>
    <mergeCell ref="Y25:AA26"/>
    <mergeCell ref="AB25:AD26"/>
    <mergeCell ref="V27:X28"/>
    <mergeCell ref="Y27:AA28"/>
    <mergeCell ref="AB27:AD28"/>
    <mergeCell ref="AE27:AG28"/>
    <mergeCell ref="AO25:AQ26"/>
    <mergeCell ref="AR25:AT26"/>
    <mergeCell ref="AU25:AW26"/>
    <mergeCell ref="AO27:AQ28"/>
    <mergeCell ref="AR27:AT28"/>
    <mergeCell ref="AU27:AW28"/>
    <mergeCell ref="AX27:AZ28"/>
    <mergeCell ref="AY20:AZ20"/>
    <mergeCell ref="I21:J21"/>
    <mergeCell ref="H22:K22"/>
    <mergeCell ref="AB23:AD23"/>
    <mergeCell ref="AE23:AG23"/>
    <mergeCell ref="AU23:AW23"/>
    <mergeCell ref="AX23:AZ23"/>
    <mergeCell ref="E24:F24"/>
    <mergeCell ref="M24:N24"/>
    <mergeCell ref="AB24:AD24"/>
    <mergeCell ref="AE24:AG24"/>
    <mergeCell ref="AU24:AW24"/>
    <mergeCell ref="AX24:AZ24"/>
    <mergeCell ref="V21:X22"/>
    <mergeCell ref="Y21:AA22"/>
    <mergeCell ref="AB21:AD22"/>
    <mergeCell ref="AE21:AG22"/>
    <mergeCell ref="V23:X24"/>
    <mergeCell ref="Y23:AA24"/>
    <mergeCell ref="AO21:AQ22"/>
    <mergeCell ref="AR21:AT22"/>
    <mergeCell ref="AU21:AW22"/>
    <mergeCell ref="AX21:AZ22"/>
    <mergeCell ref="AO23:AQ24"/>
    <mergeCell ref="B19:F19"/>
    <mergeCell ref="H19:K19"/>
    <mergeCell ref="U19:Y19"/>
    <mergeCell ref="AA19:AD19"/>
    <mergeCell ref="AN19:AR19"/>
    <mergeCell ref="AT19:AW19"/>
    <mergeCell ref="D20:E20"/>
    <mergeCell ref="N20:O20"/>
    <mergeCell ref="Z20:AA20"/>
    <mergeCell ref="AC20:AD20"/>
    <mergeCell ref="AF20:AG20"/>
    <mergeCell ref="AS20:AT20"/>
    <mergeCell ref="AV20:AW20"/>
    <mergeCell ref="AE11:AG11"/>
    <mergeCell ref="AW11:AY11"/>
    <mergeCell ref="B12:D12"/>
    <mergeCell ref="G12:I12"/>
    <mergeCell ref="J12:L12"/>
    <mergeCell ref="O12:Q12"/>
    <mergeCell ref="I13:J13"/>
    <mergeCell ref="E14:G14"/>
    <mergeCell ref="H14:K14"/>
    <mergeCell ref="L14:N14"/>
    <mergeCell ref="V12:X13"/>
    <mergeCell ref="Y12:AA13"/>
    <mergeCell ref="AB12:AD13"/>
    <mergeCell ref="AE12:AG13"/>
    <mergeCell ref="AN12:AP13"/>
    <mergeCell ref="AQ12:AS13"/>
    <mergeCell ref="AT12:AV13"/>
    <mergeCell ref="AW12:AY13"/>
    <mergeCell ref="AT8:AV8"/>
    <mergeCell ref="AW8:AY8"/>
    <mergeCell ref="E9:F9"/>
    <mergeCell ref="M9:N9"/>
    <mergeCell ref="AB9:AD9"/>
    <mergeCell ref="AE9:AG9"/>
    <mergeCell ref="AT9:AV9"/>
    <mergeCell ref="AW9:AY9"/>
    <mergeCell ref="D10:G10"/>
    <mergeCell ref="M10:N10"/>
    <mergeCell ref="AE10:AG10"/>
    <mergeCell ref="AW10:AY10"/>
    <mergeCell ref="B4:F4"/>
    <mergeCell ref="H4:K4"/>
    <mergeCell ref="V4:Z4"/>
    <mergeCell ref="AN4:AR4"/>
    <mergeCell ref="D5:E5"/>
    <mergeCell ref="N5:O5"/>
    <mergeCell ref="I6:J6"/>
    <mergeCell ref="H7:K7"/>
    <mergeCell ref="AB8:AD8"/>
    <mergeCell ref="AE8:AG8"/>
    <mergeCell ref="V6:X7"/>
    <mergeCell ref="Y6:AA7"/>
    <mergeCell ref="AB6:AD7"/>
    <mergeCell ref="AE6:AG7"/>
    <mergeCell ref="AN6:AP7"/>
    <mergeCell ref="AQ6:AS7"/>
  </mergeCells>
  <phoneticPr fontId="27"/>
  <pageMargins left="0.59055118110236204" right="0.196850393700787" top="0.59055118110236204" bottom="0.196850393700787" header="0" footer="0"/>
  <pageSetup paperSize="9" scale="1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43"/>
  <sheetViews>
    <sheetView workbookViewId="0">
      <selection activeCell="AJ24" sqref="AJ24"/>
    </sheetView>
  </sheetViews>
  <sheetFormatPr defaultColWidth="8.75" defaultRowHeight="13.5"/>
  <cols>
    <col min="1" max="66" width="2.375" customWidth="1"/>
  </cols>
  <sheetData>
    <row r="3" spans="1:64">
      <c r="B3" s="310" t="s">
        <v>190</v>
      </c>
      <c r="C3" s="310"/>
      <c r="D3" s="310"/>
      <c r="E3" s="310"/>
      <c r="F3" s="310"/>
      <c r="G3" s="71"/>
      <c r="H3" s="311"/>
      <c r="I3" s="311"/>
      <c r="J3" s="311"/>
      <c r="K3" s="311"/>
      <c r="L3" s="71"/>
      <c r="M3" s="71"/>
      <c r="N3" s="71"/>
      <c r="O3" s="71"/>
      <c r="P3" s="71"/>
      <c r="Q3" s="71"/>
      <c r="R3" s="71"/>
      <c r="S3" s="71"/>
      <c r="T3" s="71"/>
      <c r="U3" s="71"/>
      <c r="V3" s="310" t="s">
        <v>191</v>
      </c>
      <c r="W3" s="310"/>
      <c r="X3" s="310"/>
      <c r="Y3" s="310"/>
      <c r="Z3" s="310"/>
      <c r="AA3" s="71"/>
      <c r="AB3" s="311"/>
      <c r="AC3" s="311"/>
      <c r="AD3" s="311"/>
      <c r="AE3" s="311"/>
      <c r="AF3" s="71"/>
      <c r="AG3" s="71"/>
      <c r="AH3" s="71"/>
      <c r="AI3" s="71"/>
      <c r="AJ3" s="71"/>
      <c r="AK3" s="71"/>
      <c r="AL3" s="32"/>
      <c r="AM3" s="310" t="s">
        <v>192</v>
      </c>
      <c r="AN3" s="310"/>
      <c r="AO3" s="310"/>
      <c r="AP3" s="310"/>
      <c r="AQ3" s="31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32"/>
    </row>
    <row r="4" spans="1:64">
      <c r="A4" s="69"/>
      <c r="B4" s="73"/>
      <c r="C4" s="73"/>
      <c r="D4" s="312"/>
      <c r="E4" s="312"/>
      <c r="F4" s="74"/>
      <c r="G4" s="74"/>
      <c r="H4" s="74"/>
      <c r="I4" s="74"/>
      <c r="J4" s="76"/>
      <c r="K4" s="74"/>
      <c r="L4" s="74"/>
      <c r="M4" s="74"/>
      <c r="N4" s="312"/>
      <c r="O4" s="312"/>
      <c r="P4" s="73"/>
      <c r="Q4" s="73"/>
      <c r="R4" s="71"/>
      <c r="S4" s="71"/>
      <c r="T4" s="71"/>
      <c r="U4" s="71"/>
      <c r="V4" s="73"/>
      <c r="W4" s="73"/>
      <c r="X4" s="312"/>
      <c r="Y4" s="312"/>
      <c r="Z4" s="74"/>
      <c r="AA4" s="74"/>
      <c r="AB4" s="74"/>
      <c r="AC4" s="74"/>
      <c r="AD4" s="76"/>
      <c r="AE4" s="74"/>
      <c r="AF4" s="74"/>
      <c r="AG4" s="74"/>
      <c r="AH4" s="312"/>
      <c r="AI4" s="312"/>
      <c r="AJ4" s="73"/>
      <c r="AK4" s="73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81"/>
      <c r="AZ4" s="81"/>
      <c r="BA4" s="81"/>
      <c r="BB4" s="81"/>
      <c r="BC4" s="70"/>
      <c r="BD4" s="70"/>
      <c r="BE4" s="70"/>
      <c r="BF4" s="70"/>
      <c r="BG4" s="70"/>
      <c r="BH4" s="70"/>
      <c r="BI4" s="70"/>
      <c r="BJ4" s="70"/>
      <c r="BK4" s="71"/>
      <c r="BL4" s="71"/>
    </row>
    <row r="5" spans="1:64">
      <c r="A5" s="70"/>
      <c r="B5" s="73"/>
      <c r="C5" s="73"/>
      <c r="D5" s="73"/>
      <c r="E5" s="73"/>
      <c r="F5" s="75"/>
      <c r="G5" s="73"/>
      <c r="H5" s="73"/>
      <c r="I5" s="313" t="s">
        <v>70</v>
      </c>
      <c r="J5" s="313"/>
      <c r="K5" s="73"/>
      <c r="L5" s="73"/>
      <c r="M5" s="73"/>
      <c r="N5" s="75"/>
      <c r="O5" s="73"/>
      <c r="P5" s="73"/>
      <c r="Q5" s="73"/>
      <c r="R5" s="71"/>
      <c r="S5" s="71"/>
      <c r="T5" s="71"/>
      <c r="U5" s="71"/>
      <c r="V5" s="73"/>
      <c r="W5" s="73"/>
      <c r="X5" s="73"/>
      <c r="Y5" s="73"/>
      <c r="Z5" s="75"/>
      <c r="AA5" s="73"/>
      <c r="AB5" s="73"/>
      <c r="AC5" s="313" t="s">
        <v>70</v>
      </c>
      <c r="AD5" s="313"/>
      <c r="AE5" s="73"/>
      <c r="AF5" s="73"/>
      <c r="AG5" s="73"/>
      <c r="AH5" s="75"/>
      <c r="AI5" s="73"/>
      <c r="AJ5" s="73"/>
      <c r="AK5" s="73"/>
      <c r="AL5" s="70"/>
      <c r="AM5" s="352"/>
      <c r="AN5" s="353"/>
      <c r="AO5" s="353"/>
      <c r="AP5" s="354" t="str">
        <f>HYPERLINK(AM7)</f>
        <v>守口2</v>
      </c>
      <c r="AQ5" s="355"/>
      <c r="AR5" s="355"/>
      <c r="AS5" s="354" t="str">
        <f>HYPERLINK(AM9)</f>
        <v>枚方</v>
      </c>
      <c r="AT5" s="355"/>
      <c r="AU5" s="355"/>
      <c r="AV5" s="354" t="str">
        <f>HYPERLINK(AM11)</f>
        <v>箕面</v>
      </c>
      <c r="AW5" s="355"/>
      <c r="AX5" s="357"/>
      <c r="AY5" s="81"/>
      <c r="AZ5" s="81"/>
      <c r="BA5" s="81"/>
      <c r="BB5" s="81"/>
      <c r="BC5" s="70"/>
      <c r="BD5" s="70"/>
      <c r="BE5" s="70"/>
      <c r="BF5" s="70"/>
      <c r="BG5" s="70"/>
      <c r="BH5" s="70"/>
      <c r="BI5" s="70"/>
      <c r="BJ5" s="70"/>
      <c r="BK5" s="71"/>
      <c r="BL5" s="71"/>
    </row>
    <row r="6" spans="1:64">
      <c r="A6" s="70"/>
      <c r="B6" s="73"/>
      <c r="C6" s="73"/>
      <c r="D6" s="73"/>
      <c r="E6" s="73"/>
      <c r="F6" s="75"/>
      <c r="G6" s="73"/>
      <c r="H6" s="314" t="str">
        <f>HYPERLINK(AI11)</f>
        <v>みなと</v>
      </c>
      <c r="I6" s="314"/>
      <c r="J6" s="315"/>
      <c r="K6" s="315"/>
      <c r="L6" s="73"/>
      <c r="M6" s="73"/>
      <c r="N6" s="75"/>
      <c r="O6" s="73"/>
      <c r="P6" s="73"/>
      <c r="Q6" s="73"/>
      <c r="R6" s="71"/>
      <c r="S6" s="71"/>
      <c r="T6" s="71"/>
      <c r="U6" s="71"/>
      <c r="V6" s="73"/>
      <c r="W6" s="73"/>
      <c r="X6" s="73"/>
      <c r="Y6" s="73"/>
      <c r="Z6" s="75"/>
      <c r="AA6" s="73"/>
      <c r="AB6" s="314" t="str">
        <f>HYPERLINK(O11)</f>
        <v>守口1</v>
      </c>
      <c r="AC6" s="314"/>
      <c r="AD6" s="315"/>
      <c r="AE6" s="315"/>
      <c r="AF6" s="73"/>
      <c r="AG6" s="73"/>
      <c r="AH6" s="75"/>
      <c r="AI6" s="73"/>
      <c r="AJ6" s="73"/>
      <c r="AK6" s="73"/>
      <c r="AL6" s="70"/>
      <c r="AM6" s="345"/>
      <c r="AN6" s="346"/>
      <c r="AO6" s="346"/>
      <c r="AP6" s="356"/>
      <c r="AQ6" s="356"/>
      <c r="AR6" s="356"/>
      <c r="AS6" s="356"/>
      <c r="AT6" s="356"/>
      <c r="AU6" s="356"/>
      <c r="AV6" s="356"/>
      <c r="AW6" s="356"/>
      <c r="AX6" s="358"/>
      <c r="AY6" s="81"/>
      <c r="AZ6" s="81"/>
      <c r="BA6" s="81"/>
      <c r="BB6" s="81"/>
      <c r="BC6" s="70"/>
      <c r="BD6" s="70"/>
      <c r="BE6" s="70"/>
      <c r="BF6" s="70"/>
      <c r="BG6" s="70"/>
      <c r="BH6" s="70"/>
      <c r="BI6" s="70"/>
      <c r="BJ6" s="70"/>
      <c r="BK6" s="71"/>
      <c r="BL6" s="71"/>
    </row>
    <row r="7" spans="1:64">
      <c r="A7" s="70"/>
      <c r="B7" s="73"/>
      <c r="C7" s="74"/>
      <c r="D7" s="74"/>
      <c r="E7" s="74"/>
      <c r="F7" s="76"/>
      <c r="G7" s="74"/>
      <c r="H7" s="74"/>
      <c r="I7" s="73"/>
      <c r="J7" s="73"/>
      <c r="K7" s="74"/>
      <c r="L7" s="74"/>
      <c r="M7" s="74"/>
      <c r="N7" s="76"/>
      <c r="O7" s="74"/>
      <c r="P7" s="74"/>
      <c r="Q7" s="73"/>
      <c r="R7" s="71"/>
      <c r="S7" s="71"/>
      <c r="T7" s="71"/>
      <c r="U7" s="71"/>
      <c r="V7" s="73"/>
      <c r="W7" s="74"/>
      <c r="X7" s="74"/>
      <c r="Y7" s="74"/>
      <c r="Z7" s="76"/>
      <c r="AA7" s="74"/>
      <c r="AB7" s="74"/>
      <c r="AC7" s="73"/>
      <c r="AD7" s="73"/>
      <c r="AE7" s="74"/>
      <c r="AF7" s="74"/>
      <c r="AG7" s="74"/>
      <c r="AH7" s="76"/>
      <c r="AI7" s="74"/>
      <c r="AJ7" s="74"/>
      <c r="AK7" s="73"/>
      <c r="AL7" s="70"/>
      <c r="AM7" s="339" t="str">
        <f>HYPERLINK('抽選結果 '!J10)</f>
        <v>守口2</v>
      </c>
      <c r="AN7" s="340"/>
      <c r="AO7" s="341"/>
      <c r="AP7" s="352"/>
      <c r="AQ7" s="353"/>
      <c r="AR7" s="360"/>
      <c r="AS7" s="316" t="s">
        <v>96</v>
      </c>
      <c r="AT7" s="317"/>
      <c r="AU7" s="318"/>
      <c r="AV7" s="316" t="s">
        <v>40</v>
      </c>
      <c r="AW7" s="317"/>
      <c r="AX7" s="319"/>
      <c r="AY7" s="81"/>
      <c r="AZ7" s="81"/>
      <c r="BA7" s="81"/>
      <c r="BB7" s="81"/>
      <c r="BC7" s="70"/>
      <c r="BD7" s="70"/>
      <c r="BE7" s="70"/>
      <c r="BF7" s="70"/>
      <c r="BG7" s="70"/>
      <c r="BH7" s="70"/>
      <c r="BI7" s="70"/>
      <c r="BJ7" s="70"/>
      <c r="BK7" s="71"/>
      <c r="BL7" s="71"/>
    </row>
    <row r="8" spans="1:64">
      <c r="A8" s="70"/>
      <c r="B8" s="73"/>
      <c r="C8" s="75"/>
      <c r="D8" s="73"/>
      <c r="E8" s="313" t="s">
        <v>96</v>
      </c>
      <c r="F8" s="313"/>
      <c r="G8" s="73"/>
      <c r="H8" s="73"/>
      <c r="I8" s="75"/>
      <c r="J8" s="73"/>
      <c r="K8" s="75"/>
      <c r="L8" s="73"/>
      <c r="M8" s="313" t="s">
        <v>40</v>
      </c>
      <c r="N8" s="313"/>
      <c r="O8" s="73"/>
      <c r="P8" s="73"/>
      <c r="Q8" s="75"/>
      <c r="R8" s="71"/>
      <c r="S8" s="71"/>
      <c r="T8" s="71"/>
      <c r="U8" s="71"/>
      <c r="V8" s="73"/>
      <c r="W8" s="75"/>
      <c r="X8" s="73"/>
      <c r="Y8" s="313" t="s">
        <v>96</v>
      </c>
      <c r="Z8" s="313"/>
      <c r="AA8" s="73"/>
      <c r="AB8" s="73"/>
      <c r="AC8" s="75"/>
      <c r="AD8" s="73"/>
      <c r="AE8" s="75"/>
      <c r="AF8" s="73"/>
      <c r="AG8" s="313" t="s">
        <v>40</v>
      </c>
      <c r="AH8" s="313"/>
      <c r="AI8" s="73"/>
      <c r="AJ8" s="73"/>
      <c r="AK8" s="75"/>
      <c r="AL8" s="70"/>
      <c r="AM8" s="359"/>
      <c r="AN8" s="340"/>
      <c r="AO8" s="341"/>
      <c r="AP8" s="345"/>
      <c r="AQ8" s="346"/>
      <c r="AR8" s="361"/>
      <c r="AS8" s="320" t="str">
        <f>HYPERLINK(AM11)</f>
        <v>箕面</v>
      </c>
      <c r="AT8" s="321"/>
      <c r="AU8" s="322"/>
      <c r="AV8" s="320" t="str">
        <f>HYPERLINK(AM9)</f>
        <v>枚方</v>
      </c>
      <c r="AW8" s="321"/>
      <c r="AX8" s="323"/>
      <c r="AY8" s="83"/>
      <c r="AZ8" s="81"/>
      <c r="BA8" s="81"/>
      <c r="BB8" s="81"/>
      <c r="BC8" s="70"/>
      <c r="BD8" s="70"/>
      <c r="BE8" s="70"/>
      <c r="BF8" s="70"/>
      <c r="BG8" s="70"/>
      <c r="BH8" s="70"/>
      <c r="BI8" s="70"/>
      <c r="BJ8" s="70"/>
      <c r="BK8" s="71"/>
      <c r="BL8" s="71"/>
    </row>
    <row r="9" spans="1:64">
      <c r="A9" s="70"/>
      <c r="B9" s="73"/>
      <c r="C9" s="75"/>
      <c r="D9" s="314" t="str">
        <f>HYPERLINK(V11)</f>
        <v>寝屋川</v>
      </c>
      <c r="E9" s="314"/>
      <c r="F9" s="315"/>
      <c r="G9" s="315"/>
      <c r="H9" s="73"/>
      <c r="I9" s="75"/>
      <c r="J9" s="73"/>
      <c r="K9" s="75"/>
      <c r="L9" s="314" t="str">
        <f>HYPERLINK(AD11)</f>
        <v>吹田</v>
      </c>
      <c r="M9" s="314"/>
      <c r="N9" s="315"/>
      <c r="O9" s="315"/>
      <c r="P9" s="73"/>
      <c r="Q9" s="75"/>
      <c r="R9" s="71"/>
      <c r="S9" s="71"/>
      <c r="T9" s="71"/>
      <c r="U9" s="71"/>
      <c r="V9" s="73"/>
      <c r="W9" s="75"/>
      <c r="X9" s="314" t="str">
        <f>HYPERLINK(B11)</f>
        <v>阿部野</v>
      </c>
      <c r="Y9" s="314"/>
      <c r="Z9" s="315"/>
      <c r="AA9" s="315"/>
      <c r="AB9" s="73"/>
      <c r="AC9" s="75"/>
      <c r="AD9" s="73"/>
      <c r="AE9" s="75"/>
      <c r="AF9" s="73"/>
      <c r="AG9" s="325" t="str">
        <f>HYPERLINK(G11)</f>
        <v>高槻</v>
      </c>
      <c r="AH9" s="326"/>
      <c r="AI9" s="73"/>
      <c r="AJ9" s="73"/>
      <c r="AK9" s="75"/>
      <c r="AL9" s="70"/>
      <c r="AM9" s="339" t="str">
        <f>HYPERLINK('抽選結果 '!J11)</f>
        <v>枚方</v>
      </c>
      <c r="AN9" s="340"/>
      <c r="AO9" s="341"/>
      <c r="AP9" s="345"/>
      <c r="AQ9" s="346"/>
      <c r="AR9" s="346"/>
      <c r="AS9" s="346"/>
      <c r="AT9" s="346"/>
      <c r="AU9" s="361"/>
      <c r="AV9" s="327" t="s">
        <v>113</v>
      </c>
      <c r="AW9" s="328"/>
      <c r="AX9" s="329"/>
      <c r="AY9" s="77"/>
      <c r="AZ9" s="77"/>
      <c r="BA9" s="81"/>
      <c r="BB9" s="81"/>
      <c r="BC9" s="70"/>
      <c r="BD9" s="70"/>
      <c r="BE9" s="70"/>
      <c r="BF9" s="70"/>
      <c r="BG9" s="70"/>
      <c r="BH9" s="70"/>
      <c r="BI9" s="70"/>
      <c r="BJ9" s="70"/>
      <c r="BK9" s="71"/>
      <c r="BL9" s="71"/>
    </row>
    <row r="10" spans="1:64">
      <c r="A10" s="70"/>
      <c r="B10" s="73"/>
      <c r="C10" s="75"/>
      <c r="D10" s="73"/>
      <c r="E10" s="73"/>
      <c r="F10" s="73"/>
      <c r="G10" s="73"/>
      <c r="H10" s="73"/>
      <c r="I10" s="75"/>
      <c r="J10" s="73"/>
      <c r="K10" s="75"/>
      <c r="L10" s="73"/>
      <c r="M10" s="73"/>
      <c r="N10" s="73"/>
      <c r="O10" s="73"/>
      <c r="P10" s="73"/>
      <c r="Q10" s="75"/>
      <c r="R10" s="71"/>
      <c r="S10" s="71"/>
      <c r="T10" s="71"/>
      <c r="U10" s="71"/>
      <c r="V10" s="73"/>
      <c r="W10" s="75"/>
      <c r="X10" s="73"/>
      <c r="Y10" s="73"/>
      <c r="Z10" s="73"/>
      <c r="AA10" s="73"/>
      <c r="AB10" s="73"/>
      <c r="AC10" s="75"/>
      <c r="AD10" s="73"/>
      <c r="AE10" s="75"/>
      <c r="AF10" s="73"/>
      <c r="AG10" s="73"/>
      <c r="AH10" s="73"/>
      <c r="AI10" s="73"/>
      <c r="AJ10" s="73"/>
      <c r="AK10" s="75"/>
      <c r="AL10" s="70"/>
      <c r="AM10" s="359"/>
      <c r="AN10" s="340"/>
      <c r="AO10" s="341"/>
      <c r="AP10" s="345"/>
      <c r="AQ10" s="346"/>
      <c r="AR10" s="346"/>
      <c r="AS10" s="346"/>
      <c r="AT10" s="346"/>
      <c r="AU10" s="361"/>
      <c r="AV10" s="320" t="str">
        <f>HYPERLINK(AM7)</f>
        <v>守口2</v>
      </c>
      <c r="AW10" s="321"/>
      <c r="AX10" s="323"/>
      <c r="AY10" s="81"/>
      <c r="AZ10" s="81"/>
      <c r="BA10" s="81"/>
      <c r="BB10" s="81"/>
      <c r="BC10" s="70"/>
      <c r="BD10" s="70"/>
      <c r="BE10" s="70"/>
      <c r="BF10" s="70"/>
      <c r="BG10" s="70"/>
      <c r="BH10" s="70"/>
      <c r="BI10" s="70"/>
      <c r="BJ10" s="70"/>
      <c r="BK10" s="71"/>
      <c r="BL10" s="71"/>
    </row>
    <row r="11" spans="1:64">
      <c r="A11" s="70"/>
      <c r="B11" s="330" t="str">
        <f>HYPERLINK('抽選結果 '!J2)</f>
        <v>阿部野</v>
      </c>
      <c r="C11" s="331"/>
      <c r="D11" s="331"/>
      <c r="E11" s="73"/>
      <c r="F11" s="73"/>
      <c r="G11" s="315" t="str">
        <f>HYPERLINK('抽選結果 '!J3)</f>
        <v>高槻</v>
      </c>
      <c r="H11" s="332"/>
      <c r="I11" s="332"/>
      <c r="J11" s="330" t="str">
        <f>HYPERLINK('抽選結果 '!J4)</f>
        <v>東大阪１</v>
      </c>
      <c r="K11" s="331"/>
      <c r="L11" s="331"/>
      <c r="M11" s="73"/>
      <c r="N11" s="73"/>
      <c r="O11" s="337" t="str">
        <f>HYPERLINK('抽選結果 '!J5)</f>
        <v>守口1</v>
      </c>
      <c r="P11" s="338"/>
      <c r="Q11" s="338"/>
      <c r="R11" s="71"/>
      <c r="S11" s="71"/>
      <c r="T11" s="71"/>
      <c r="U11" s="71"/>
      <c r="V11" s="330" t="str">
        <f>HYPERLINK('抽選結果 '!J6)</f>
        <v>寝屋川</v>
      </c>
      <c r="W11" s="331"/>
      <c r="X11" s="331"/>
      <c r="Y11" s="73"/>
      <c r="Z11" s="363" t="str">
        <f>HYPERLINK('抽選結果 '!J7)</f>
        <v>東大阪２</v>
      </c>
      <c r="AA11" s="363"/>
      <c r="AB11" s="337"/>
      <c r="AC11" s="337"/>
      <c r="AD11" s="315" t="str">
        <f>HYPERLINK('抽選結果 '!J8)</f>
        <v>吹田</v>
      </c>
      <c r="AE11" s="332"/>
      <c r="AF11" s="332"/>
      <c r="AG11" s="73"/>
      <c r="AH11" s="73"/>
      <c r="AI11" s="337" t="str">
        <f>HYPERLINK('抽選結果 '!J9)</f>
        <v>みなと</v>
      </c>
      <c r="AJ11" s="338"/>
      <c r="AK11" s="338"/>
      <c r="AL11" s="70"/>
      <c r="AM11" s="339" t="str">
        <f>HYPERLINK('抽選結果 '!J12)</f>
        <v>箕面</v>
      </c>
      <c r="AN11" s="340"/>
      <c r="AO11" s="341"/>
      <c r="AP11" s="345"/>
      <c r="AQ11" s="346"/>
      <c r="AR11" s="346"/>
      <c r="AS11" s="346"/>
      <c r="AT11" s="346"/>
      <c r="AU11" s="346"/>
      <c r="AV11" s="349"/>
      <c r="AW11" s="349"/>
      <c r="AX11" s="350"/>
      <c r="AY11" s="81"/>
      <c r="AZ11" s="95"/>
      <c r="BA11" s="96"/>
      <c r="BB11" s="96"/>
      <c r="BC11" s="70"/>
      <c r="BD11" s="70"/>
      <c r="BE11" s="70"/>
      <c r="BF11" s="70"/>
      <c r="BG11" s="70"/>
      <c r="BH11" s="70"/>
      <c r="BI11" s="70"/>
      <c r="BJ11" s="70"/>
      <c r="BK11" s="71"/>
      <c r="BL11" s="71"/>
    </row>
    <row r="12" spans="1:64">
      <c r="A12" s="70"/>
      <c r="B12" s="78"/>
      <c r="C12" s="78"/>
      <c r="D12" s="78"/>
      <c r="E12" s="73"/>
      <c r="F12" s="76"/>
      <c r="G12" s="90"/>
      <c r="H12" s="90"/>
      <c r="I12" s="333" t="s">
        <v>113</v>
      </c>
      <c r="J12" s="333"/>
      <c r="K12" s="91"/>
      <c r="L12" s="91"/>
      <c r="M12" s="74"/>
      <c r="N12" s="75"/>
      <c r="O12" s="92"/>
      <c r="P12" s="92"/>
      <c r="Q12" s="92"/>
      <c r="R12" s="71"/>
      <c r="S12" s="71"/>
      <c r="T12" s="71"/>
      <c r="U12" s="71"/>
      <c r="V12" s="78"/>
      <c r="W12" s="78"/>
      <c r="X12" s="78"/>
      <c r="Y12" s="73"/>
      <c r="Z12" s="76"/>
      <c r="AA12" s="90"/>
      <c r="AB12" s="90"/>
      <c r="AC12" s="333" t="s">
        <v>113</v>
      </c>
      <c r="AD12" s="333"/>
      <c r="AE12" s="91"/>
      <c r="AF12" s="91"/>
      <c r="AG12" s="74"/>
      <c r="AH12" s="75"/>
      <c r="AI12" s="92"/>
      <c r="AJ12" s="92"/>
      <c r="AK12" s="92"/>
      <c r="AL12" s="70"/>
      <c r="AM12" s="342"/>
      <c r="AN12" s="343"/>
      <c r="AO12" s="344"/>
      <c r="AP12" s="347"/>
      <c r="AQ12" s="348"/>
      <c r="AR12" s="348"/>
      <c r="AS12" s="348"/>
      <c r="AT12" s="348"/>
      <c r="AU12" s="348"/>
      <c r="AV12" s="348"/>
      <c r="AW12" s="348"/>
      <c r="AX12" s="351"/>
      <c r="AY12" s="81"/>
      <c r="AZ12" s="84"/>
      <c r="BA12" s="84"/>
      <c r="BB12" s="84"/>
      <c r="BC12" s="70"/>
      <c r="BD12" s="70"/>
      <c r="BE12" s="70"/>
      <c r="BF12" s="70"/>
      <c r="BG12" s="70"/>
      <c r="BH12" s="70"/>
      <c r="BI12" s="70"/>
      <c r="BJ12" s="70"/>
      <c r="BK12" s="71"/>
      <c r="BL12" s="71"/>
    </row>
    <row r="13" spans="1:64">
      <c r="A13" s="70"/>
      <c r="B13" s="78"/>
      <c r="C13" s="78"/>
      <c r="D13" s="78"/>
      <c r="E13" s="334"/>
      <c r="F13" s="334"/>
      <c r="G13" s="334"/>
      <c r="H13" s="314" t="str">
        <f>HYPERLINK(Z11)</f>
        <v>東大阪２</v>
      </c>
      <c r="I13" s="314"/>
      <c r="J13" s="315"/>
      <c r="K13" s="315"/>
      <c r="L13" s="334"/>
      <c r="M13" s="334"/>
      <c r="N13" s="334"/>
      <c r="O13" s="92"/>
      <c r="P13" s="92"/>
      <c r="Q13" s="92"/>
      <c r="R13" s="71"/>
      <c r="S13" s="71"/>
      <c r="T13" s="71"/>
      <c r="U13" s="71"/>
      <c r="V13" s="78"/>
      <c r="W13" s="78"/>
      <c r="X13" s="78"/>
      <c r="Y13" s="334"/>
      <c r="Z13" s="334"/>
      <c r="AA13" s="334"/>
      <c r="AB13" s="99"/>
      <c r="AC13" s="100" t="str">
        <f>HYPERLINK(J11)</f>
        <v>東大阪１</v>
      </c>
      <c r="AD13" s="101"/>
      <c r="AE13" s="102"/>
      <c r="AF13" s="334"/>
      <c r="AG13" s="334"/>
      <c r="AH13" s="334"/>
      <c r="AI13" s="92"/>
      <c r="AJ13" s="92"/>
      <c r="AK13" s="92"/>
      <c r="AL13" s="70"/>
      <c r="AM13" s="71"/>
      <c r="AN13" s="72"/>
      <c r="AO13" s="72"/>
      <c r="AP13" s="72"/>
      <c r="AQ13" s="72"/>
      <c r="AR13" s="72"/>
      <c r="AS13" s="72"/>
      <c r="AT13" s="84"/>
      <c r="AU13" s="85"/>
      <c r="AV13" s="86"/>
      <c r="AW13" s="72"/>
      <c r="AX13" s="72"/>
      <c r="AY13" s="72"/>
      <c r="AZ13" s="84"/>
      <c r="BA13" s="84"/>
      <c r="BB13" s="84"/>
      <c r="BC13" s="70"/>
      <c r="BD13" s="70"/>
      <c r="BE13" s="71"/>
      <c r="BF13" s="71"/>
      <c r="BG13" s="71"/>
      <c r="BH13" s="71"/>
      <c r="BI13" s="71"/>
      <c r="BJ13" s="71"/>
      <c r="BK13" s="71"/>
      <c r="BL13" s="71"/>
    </row>
    <row r="14" spans="1:64">
      <c r="A14" s="71"/>
      <c r="B14" s="82"/>
      <c r="C14" s="82"/>
      <c r="D14" s="82"/>
      <c r="E14" s="82"/>
      <c r="F14" s="8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1"/>
      <c r="S14" s="71"/>
      <c r="T14" s="71"/>
      <c r="U14" s="71"/>
      <c r="V14" s="82"/>
      <c r="W14" s="82"/>
      <c r="X14" s="82"/>
      <c r="Y14" s="82"/>
      <c r="Z14" s="82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0"/>
      <c r="AM14" s="94"/>
      <c r="AN14" s="94"/>
      <c r="AO14" s="94"/>
      <c r="AP14" s="94"/>
      <c r="AQ14" s="94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70"/>
      <c r="BD14" s="71"/>
      <c r="BE14" s="71"/>
      <c r="BF14" s="71"/>
      <c r="BG14" s="71"/>
      <c r="BH14" s="71"/>
      <c r="BI14" s="71"/>
      <c r="BJ14" s="71"/>
      <c r="BK14" s="71"/>
      <c r="BL14" s="71"/>
    </row>
    <row r="15" spans="1:64">
      <c r="A15" s="71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1"/>
      <c r="BE15" s="71"/>
      <c r="BF15" s="71"/>
      <c r="BG15" s="71"/>
      <c r="BH15" s="71"/>
      <c r="BI15" s="71"/>
      <c r="BJ15" s="71"/>
      <c r="BK15" s="71"/>
      <c r="BL15" s="71"/>
    </row>
    <row r="16" spans="1:64">
      <c r="A16" s="71"/>
      <c r="B16" s="71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71"/>
      <c r="P16" s="71"/>
      <c r="Q16" s="71"/>
      <c r="R16" s="71"/>
      <c r="S16" s="71"/>
      <c r="T16" s="71"/>
      <c r="U16" s="71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1"/>
      <c r="BE16" s="71"/>
      <c r="BF16" s="71"/>
      <c r="BG16" s="71"/>
      <c r="BH16" s="71"/>
      <c r="BI16" s="71"/>
      <c r="BJ16" s="71"/>
      <c r="BK16" s="71"/>
      <c r="BL16" s="71"/>
    </row>
    <row r="17" spans="1:68">
      <c r="A17" s="71"/>
      <c r="B17" s="71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71"/>
      <c r="P17" s="71"/>
      <c r="Q17" s="71"/>
      <c r="R17" s="71"/>
      <c r="S17" s="71"/>
      <c r="T17" s="71"/>
      <c r="U17" s="71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1:68">
      <c r="A18" s="71"/>
      <c r="B18" s="71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71"/>
      <c r="P18" s="71"/>
      <c r="Q18" s="71"/>
      <c r="R18" s="71"/>
      <c r="S18" s="71"/>
      <c r="T18" s="71"/>
      <c r="U18" s="71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1"/>
      <c r="BE18" s="71"/>
      <c r="BF18" s="71"/>
      <c r="BG18" s="71"/>
      <c r="BH18" s="71"/>
      <c r="BI18" s="71"/>
      <c r="BJ18" s="71"/>
      <c r="BK18" s="71"/>
      <c r="BL18" s="71"/>
    </row>
    <row r="19" spans="1:68">
      <c r="A19" s="71"/>
      <c r="B19" s="310" t="s">
        <v>193</v>
      </c>
      <c r="C19" s="310"/>
      <c r="D19" s="310"/>
      <c r="E19" s="310"/>
      <c r="F19" s="31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71"/>
      <c r="U19" s="71"/>
      <c r="V19" s="310" t="s">
        <v>194</v>
      </c>
      <c r="W19" s="310"/>
      <c r="X19" s="310"/>
      <c r="Y19" s="310"/>
      <c r="Z19" s="310"/>
      <c r="AA19" s="71"/>
      <c r="AB19" s="311"/>
      <c r="AC19" s="311"/>
      <c r="AD19" s="311"/>
      <c r="AE19" s="311"/>
      <c r="AF19" s="71"/>
      <c r="AG19" s="71"/>
      <c r="AH19" s="71"/>
      <c r="AI19" s="71"/>
      <c r="AJ19" s="71"/>
      <c r="AK19" s="71"/>
      <c r="AL19" s="71"/>
      <c r="AM19" s="310" t="s">
        <v>195</v>
      </c>
      <c r="AN19" s="310"/>
      <c r="AO19" s="310"/>
      <c r="AP19" s="310"/>
      <c r="AQ19" s="310"/>
      <c r="AR19" s="71"/>
      <c r="AS19" s="311"/>
      <c r="AT19" s="311"/>
      <c r="AU19" s="311"/>
      <c r="AV19" s="311"/>
      <c r="AW19" s="71"/>
      <c r="AX19" s="71"/>
      <c r="AY19" s="71"/>
      <c r="AZ19" s="71"/>
      <c r="BA19" s="71"/>
      <c r="BB19" s="71"/>
      <c r="BC19" s="70"/>
      <c r="BD19" s="70"/>
      <c r="BE19" s="71"/>
      <c r="BF19" s="71"/>
      <c r="BG19" s="71"/>
      <c r="BH19" s="71"/>
      <c r="BI19" s="71"/>
      <c r="BJ19" s="71"/>
      <c r="BK19" s="71"/>
      <c r="BL19" s="71"/>
    </row>
    <row r="20" spans="1:68">
      <c r="A20" s="71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81"/>
      <c r="O20" s="81"/>
      <c r="P20" s="81"/>
      <c r="Q20" s="81"/>
      <c r="R20" s="70"/>
      <c r="S20" s="71"/>
      <c r="T20" s="71"/>
      <c r="U20" s="71"/>
      <c r="V20" s="73"/>
      <c r="W20" s="73"/>
      <c r="X20" s="312"/>
      <c r="Y20" s="312"/>
      <c r="Z20" s="74"/>
      <c r="AA20" s="74"/>
      <c r="AB20" s="74"/>
      <c r="AC20" s="74"/>
      <c r="AD20" s="76"/>
      <c r="AE20" s="74"/>
      <c r="AF20" s="74"/>
      <c r="AG20" s="74"/>
      <c r="AH20" s="312"/>
      <c r="AI20" s="312"/>
      <c r="AJ20" s="73"/>
      <c r="AK20" s="73"/>
      <c r="AL20" s="71"/>
      <c r="AM20" s="73"/>
      <c r="AN20" s="73"/>
      <c r="AO20" s="312"/>
      <c r="AP20" s="312"/>
      <c r="AQ20" s="74"/>
      <c r="AR20" s="74"/>
      <c r="AS20" s="74"/>
      <c r="AT20" s="74"/>
      <c r="AU20" s="76"/>
      <c r="AV20" s="74"/>
      <c r="AW20" s="74"/>
      <c r="AX20" s="74"/>
      <c r="AY20" s="312"/>
      <c r="AZ20" s="312"/>
      <c r="BA20" s="73"/>
      <c r="BB20" s="73"/>
      <c r="BC20" s="81"/>
      <c r="BD20" s="81"/>
      <c r="BE20" s="71"/>
      <c r="BF20" s="71"/>
      <c r="BG20" s="71"/>
      <c r="BH20" s="71"/>
      <c r="BI20" s="71"/>
      <c r="BJ20" s="71"/>
      <c r="BK20" s="71"/>
      <c r="BL20" s="71"/>
    </row>
    <row r="21" spans="1:68">
      <c r="A21" s="71"/>
      <c r="B21" s="352"/>
      <c r="C21" s="353"/>
      <c r="D21" s="353"/>
      <c r="E21" s="354" t="str">
        <f>HYPERLINK(B23)</f>
        <v>八尾</v>
      </c>
      <c r="F21" s="355"/>
      <c r="G21" s="355"/>
      <c r="H21" s="364" t="str">
        <f>HYPERLINK(B25)</f>
        <v>大阪中央</v>
      </c>
      <c r="I21" s="355"/>
      <c r="J21" s="355"/>
      <c r="K21" s="354" t="str">
        <f>HYPERLINK(B27)</f>
        <v>堺</v>
      </c>
      <c r="L21" s="355"/>
      <c r="M21" s="357"/>
      <c r="N21" s="81"/>
      <c r="O21" s="81"/>
      <c r="P21" s="81"/>
      <c r="Q21" s="81"/>
      <c r="R21" s="70"/>
      <c r="S21" s="71"/>
      <c r="T21" s="71"/>
      <c r="U21" s="71"/>
      <c r="V21" s="73"/>
      <c r="W21" s="73"/>
      <c r="X21" s="73"/>
      <c r="Y21" s="73"/>
      <c r="Z21" s="75"/>
      <c r="AA21" s="73"/>
      <c r="AB21" s="73"/>
      <c r="AC21" s="313" t="s">
        <v>70</v>
      </c>
      <c r="AD21" s="313"/>
      <c r="AE21" s="73"/>
      <c r="AF21" s="73"/>
      <c r="AG21" s="73"/>
      <c r="AH21" s="75"/>
      <c r="AI21" s="73"/>
      <c r="AJ21" s="73"/>
      <c r="AK21" s="73"/>
      <c r="AL21" s="71"/>
      <c r="AM21" s="73"/>
      <c r="AN21" s="73"/>
      <c r="AO21" s="73"/>
      <c r="AP21" s="73"/>
      <c r="AQ21" s="75"/>
      <c r="AR21" s="73"/>
      <c r="AS21" s="73"/>
      <c r="AT21" s="313" t="s">
        <v>70</v>
      </c>
      <c r="AU21" s="313"/>
      <c r="AV21" s="73"/>
      <c r="AW21" s="73"/>
      <c r="AX21" s="73"/>
      <c r="AY21" s="75"/>
      <c r="AZ21" s="73"/>
      <c r="BA21" s="73"/>
      <c r="BB21" s="73"/>
      <c r="BC21" s="81"/>
      <c r="BD21" s="81"/>
      <c r="BE21" s="71"/>
      <c r="BF21" s="71"/>
      <c r="BG21" s="71"/>
      <c r="BH21" s="71"/>
      <c r="BI21" s="71"/>
      <c r="BJ21" s="71"/>
      <c r="BK21" s="71"/>
      <c r="BL21" s="71"/>
      <c r="BP21" s="71"/>
    </row>
    <row r="22" spans="1:68">
      <c r="A22" s="71"/>
      <c r="B22" s="345"/>
      <c r="C22" s="346"/>
      <c r="D22" s="346"/>
      <c r="E22" s="356"/>
      <c r="F22" s="356"/>
      <c r="G22" s="356"/>
      <c r="H22" s="356"/>
      <c r="I22" s="356"/>
      <c r="J22" s="356"/>
      <c r="K22" s="356"/>
      <c r="L22" s="356"/>
      <c r="M22" s="358"/>
      <c r="N22" s="81"/>
      <c r="O22" s="81"/>
      <c r="P22" s="81"/>
      <c r="Q22" s="81"/>
      <c r="R22" s="70"/>
      <c r="S22" s="71"/>
      <c r="T22" s="71"/>
      <c r="U22" s="71"/>
      <c r="V22" s="73"/>
      <c r="W22" s="73"/>
      <c r="X22" s="73"/>
      <c r="Y22" s="73"/>
      <c r="Z22" s="75"/>
      <c r="AA22" s="73"/>
      <c r="AB22" s="314" t="str">
        <f>HYPERLINK(AZ40)</f>
        <v>枚方</v>
      </c>
      <c r="AC22" s="314"/>
      <c r="AD22" s="315"/>
      <c r="AE22" s="315"/>
      <c r="AF22" s="73"/>
      <c r="AG22" s="73"/>
      <c r="AH22" s="75"/>
      <c r="AI22" s="73"/>
      <c r="AJ22" s="73"/>
      <c r="AK22" s="73"/>
      <c r="AL22" s="71"/>
      <c r="AM22" s="73"/>
      <c r="AN22" s="73"/>
      <c r="AO22" s="73"/>
      <c r="AP22" s="73"/>
      <c r="AQ22" s="75"/>
      <c r="AR22" s="73"/>
      <c r="AS22" s="73"/>
      <c r="AT22" s="315" t="str">
        <f>HYPERLINK(AI27)</f>
        <v>SUN</v>
      </c>
      <c r="AU22" s="332"/>
      <c r="AV22" s="73"/>
      <c r="AW22" s="73"/>
      <c r="AX22" s="73"/>
      <c r="AY22" s="75"/>
      <c r="AZ22" s="73"/>
      <c r="BA22" s="73"/>
      <c r="BB22" s="73"/>
      <c r="BC22" s="81"/>
      <c r="BD22" s="81"/>
      <c r="BE22" s="71"/>
      <c r="BF22" s="71"/>
      <c r="BG22" s="71"/>
      <c r="BH22" s="71"/>
      <c r="BI22" s="71"/>
      <c r="BJ22" s="71"/>
      <c r="BK22" s="71"/>
      <c r="BL22" s="71"/>
    </row>
    <row r="23" spans="1:68">
      <c r="A23" s="71"/>
      <c r="B23" s="339" t="str">
        <f>HYPERLINK('抽選結果 '!J13)</f>
        <v>八尾</v>
      </c>
      <c r="C23" s="340"/>
      <c r="D23" s="341"/>
      <c r="E23" s="352"/>
      <c r="F23" s="353"/>
      <c r="G23" s="360"/>
      <c r="H23" s="316" t="s">
        <v>96</v>
      </c>
      <c r="I23" s="317"/>
      <c r="J23" s="318"/>
      <c r="K23" s="316" t="s">
        <v>40</v>
      </c>
      <c r="L23" s="317"/>
      <c r="M23" s="319"/>
      <c r="N23" s="81"/>
      <c r="O23" s="81"/>
      <c r="P23" s="81"/>
      <c r="Q23" s="81"/>
      <c r="R23" s="70"/>
      <c r="S23" s="71"/>
      <c r="T23" s="71"/>
      <c r="U23" s="71"/>
      <c r="V23" s="73"/>
      <c r="W23" s="74"/>
      <c r="X23" s="74"/>
      <c r="Y23" s="74"/>
      <c r="Z23" s="76"/>
      <c r="AA23" s="74"/>
      <c r="AB23" s="74"/>
      <c r="AC23" s="73"/>
      <c r="AD23" s="73"/>
      <c r="AE23" s="74"/>
      <c r="AF23" s="74"/>
      <c r="AG23" s="74"/>
      <c r="AH23" s="76"/>
      <c r="AI23" s="74"/>
      <c r="AJ23" s="74"/>
      <c r="AK23" s="73"/>
      <c r="AL23" s="71"/>
      <c r="AM23" s="73"/>
      <c r="AN23" s="74"/>
      <c r="AO23" s="74"/>
      <c r="AP23" s="74"/>
      <c r="AQ23" s="76"/>
      <c r="AR23" s="74"/>
      <c r="AS23" s="74"/>
      <c r="AT23" s="73"/>
      <c r="AU23" s="73"/>
      <c r="AV23" s="74"/>
      <c r="AW23" s="74"/>
      <c r="AX23" s="74"/>
      <c r="AY23" s="76"/>
      <c r="AZ23" s="74"/>
      <c r="BA23" s="74"/>
      <c r="BB23" s="73"/>
      <c r="BC23" s="81"/>
      <c r="BD23" s="81"/>
      <c r="BE23" s="71"/>
      <c r="BF23" s="71"/>
      <c r="BG23" s="71"/>
      <c r="BH23" s="71"/>
      <c r="BI23" s="71"/>
      <c r="BJ23" s="71"/>
      <c r="BK23" s="71"/>
      <c r="BL23" s="71"/>
    </row>
    <row r="24" spans="1:68">
      <c r="A24" s="71"/>
      <c r="B24" s="359"/>
      <c r="C24" s="340"/>
      <c r="D24" s="341"/>
      <c r="E24" s="345"/>
      <c r="F24" s="346"/>
      <c r="G24" s="361"/>
      <c r="H24" s="320" t="str">
        <f>HYPERLINK(B27)</f>
        <v>堺</v>
      </c>
      <c r="I24" s="321"/>
      <c r="J24" s="322"/>
      <c r="K24" s="336" t="str">
        <f>HYPERLINK(B25)</f>
        <v>大阪中央</v>
      </c>
      <c r="L24" s="321"/>
      <c r="M24" s="323"/>
      <c r="N24" s="83"/>
      <c r="O24" s="81"/>
      <c r="P24" s="81"/>
      <c r="Q24" s="81"/>
      <c r="R24" s="70"/>
      <c r="S24" s="71"/>
      <c r="T24" s="71"/>
      <c r="U24" s="71"/>
      <c r="V24" s="73"/>
      <c r="W24" s="75"/>
      <c r="X24" s="73"/>
      <c r="Y24" s="313" t="s">
        <v>96</v>
      </c>
      <c r="Z24" s="313"/>
      <c r="AA24" s="73"/>
      <c r="AB24" s="73"/>
      <c r="AC24" s="75"/>
      <c r="AD24" s="73"/>
      <c r="AE24" s="75"/>
      <c r="AF24" s="73"/>
      <c r="AG24" s="313" t="s">
        <v>40</v>
      </c>
      <c r="AH24" s="313"/>
      <c r="AI24" s="73"/>
      <c r="AJ24" s="73"/>
      <c r="AK24" s="75"/>
      <c r="AL24" s="71"/>
      <c r="AM24" s="73"/>
      <c r="AN24" s="75"/>
      <c r="AO24" s="73"/>
      <c r="AP24" s="313" t="s">
        <v>96</v>
      </c>
      <c r="AQ24" s="313"/>
      <c r="AR24" s="73"/>
      <c r="AS24" s="73"/>
      <c r="AT24" s="75"/>
      <c r="AU24" s="73"/>
      <c r="AV24" s="75"/>
      <c r="AW24" s="73"/>
      <c r="AX24" s="313" t="s">
        <v>40</v>
      </c>
      <c r="AY24" s="313"/>
      <c r="AZ24" s="73"/>
      <c r="BA24" s="73"/>
      <c r="BB24" s="75"/>
      <c r="BC24" s="81"/>
      <c r="BD24" s="81"/>
      <c r="BE24" s="71"/>
      <c r="BF24" s="71"/>
      <c r="BG24" s="71"/>
      <c r="BH24" s="71"/>
      <c r="BI24" s="71"/>
      <c r="BJ24" s="71"/>
      <c r="BK24" s="71"/>
      <c r="BL24" s="71"/>
    </row>
    <row r="25" spans="1:68">
      <c r="A25" s="71"/>
      <c r="B25" s="362" t="str">
        <f>HYPERLINK('抽選結果 '!J14)</f>
        <v>大阪中央</v>
      </c>
      <c r="C25" s="340"/>
      <c r="D25" s="341"/>
      <c r="E25" s="345"/>
      <c r="F25" s="346"/>
      <c r="G25" s="346"/>
      <c r="H25" s="346"/>
      <c r="I25" s="346"/>
      <c r="J25" s="361"/>
      <c r="K25" s="327" t="s">
        <v>113</v>
      </c>
      <c r="L25" s="328"/>
      <c r="M25" s="329"/>
      <c r="N25" s="77"/>
      <c r="O25" s="77"/>
      <c r="P25" s="81"/>
      <c r="Q25" s="81"/>
      <c r="R25" s="70"/>
      <c r="S25" s="71"/>
      <c r="T25" s="71"/>
      <c r="U25" s="71"/>
      <c r="V25" s="73"/>
      <c r="W25" s="75"/>
      <c r="X25" s="314" t="str">
        <f>HYPERLINK(AM40)</f>
        <v>OTJ</v>
      </c>
      <c r="Y25" s="314"/>
      <c r="Z25" s="315"/>
      <c r="AA25" s="315"/>
      <c r="AB25" s="73"/>
      <c r="AC25" s="75"/>
      <c r="AD25" s="73"/>
      <c r="AE25" s="75"/>
      <c r="AF25" s="314" t="str">
        <f>HYPERLINK(AU40)</f>
        <v>四条畷１</v>
      </c>
      <c r="AG25" s="314"/>
      <c r="AH25" s="315"/>
      <c r="AI25" s="315"/>
      <c r="AJ25" s="73"/>
      <c r="AK25" s="75"/>
      <c r="AL25" s="71"/>
      <c r="AM25" s="73"/>
      <c r="AN25" s="75"/>
      <c r="AO25" s="73"/>
      <c r="AP25" s="325" t="str">
        <f>HYPERLINK(V27)</f>
        <v>吹田</v>
      </c>
      <c r="AQ25" s="326"/>
      <c r="AR25" s="73"/>
      <c r="AS25" s="73"/>
      <c r="AT25" s="75"/>
      <c r="AU25" s="73"/>
      <c r="AV25" s="75"/>
      <c r="AW25" s="314" t="str">
        <f>HYPERLINK(AA27)</f>
        <v>淀川</v>
      </c>
      <c r="AX25" s="314"/>
      <c r="AY25" s="315"/>
      <c r="AZ25" s="315"/>
      <c r="BA25" s="73"/>
      <c r="BB25" s="75"/>
      <c r="BC25" s="81"/>
      <c r="BD25" s="81"/>
      <c r="BE25" s="71"/>
      <c r="BF25" s="71"/>
      <c r="BG25" s="71"/>
      <c r="BH25" s="71"/>
      <c r="BI25" s="71"/>
      <c r="BJ25" s="71"/>
      <c r="BK25" s="71"/>
      <c r="BL25" s="71"/>
    </row>
    <row r="26" spans="1:68">
      <c r="A26" s="71"/>
      <c r="B26" s="359"/>
      <c r="C26" s="340"/>
      <c r="D26" s="341"/>
      <c r="E26" s="345"/>
      <c r="F26" s="346"/>
      <c r="G26" s="346"/>
      <c r="H26" s="346"/>
      <c r="I26" s="346"/>
      <c r="J26" s="361"/>
      <c r="K26" s="320" t="str">
        <f>HYPERLINK(B23)</f>
        <v>八尾</v>
      </c>
      <c r="L26" s="321"/>
      <c r="M26" s="323"/>
      <c r="N26" s="81"/>
      <c r="O26" s="81"/>
      <c r="P26" s="81"/>
      <c r="Q26" s="81"/>
      <c r="R26" s="70"/>
      <c r="S26" s="71"/>
      <c r="T26" s="71"/>
      <c r="U26" s="71"/>
      <c r="V26" s="73"/>
      <c r="W26" s="75"/>
      <c r="X26" s="73"/>
      <c r="Y26" s="73"/>
      <c r="Z26" s="73"/>
      <c r="AA26" s="73"/>
      <c r="AB26" s="73"/>
      <c r="AC26" s="75"/>
      <c r="AD26" s="73"/>
      <c r="AE26" s="75"/>
      <c r="AF26" s="73"/>
      <c r="AG26" s="73"/>
      <c r="AH26" s="73"/>
      <c r="AI26" s="73"/>
      <c r="AJ26" s="73"/>
      <c r="AK26" s="75"/>
      <c r="AL26" s="71"/>
      <c r="AM26" s="73"/>
      <c r="AN26" s="75"/>
      <c r="AO26" s="73"/>
      <c r="AP26" s="73"/>
      <c r="AQ26" s="73"/>
      <c r="AR26" s="73"/>
      <c r="AS26" s="73"/>
      <c r="AT26" s="75"/>
      <c r="AU26" s="73"/>
      <c r="AV26" s="75"/>
      <c r="AW26" s="73"/>
      <c r="AX26" s="73"/>
      <c r="AY26" s="73"/>
      <c r="AZ26" s="73"/>
      <c r="BA26" s="73"/>
      <c r="BB26" s="75"/>
      <c r="BC26" s="81"/>
      <c r="BD26" s="81"/>
      <c r="BE26" s="71"/>
      <c r="BF26" s="71"/>
      <c r="BG26" s="71"/>
      <c r="BH26" s="71"/>
      <c r="BI26" s="71"/>
      <c r="BJ26" s="71"/>
      <c r="BK26" s="71"/>
      <c r="BL26" s="71"/>
    </row>
    <row r="27" spans="1:68">
      <c r="A27" s="71"/>
      <c r="B27" s="339" t="str">
        <f>HYPERLINK('抽選結果 '!J15)</f>
        <v>堺</v>
      </c>
      <c r="C27" s="340"/>
      <c r="D27" s="341"/>
      <c r="E27" s="345"/>
      <c r="F27" s="346"/>
      <c r="G27" s="346"/>
      <c r="H27" s="346"/>
      <c r="I27" s="346"/>
      <c r="J27" s="346"/>
      <c r="K27" s="349"/>
      <c r="L27" s="349"/>
      <c r="M27" s="350"/>
      <c r="N27" s="81"/>
      <c r="O27" s="95"/>
      <c r="P27" s="96"/>
      <c r="Q27" s="96"/>
      <c r="R27" s="70"/>
      <c r="S27" s="71"/>
      <c r="T27" s="71"/>
      <c r="U27" s="71"/>
      <c r="V27" s="330" t="str">
        <f>HYPERLINK('抽選結果 '!J18)</f>
        <v>吹田</v>
      </c>
      <c r="W27" s="331"/>
      <c r="X27" s="331"/>
      <c r="Y27" s="73"/>
      <c r="Z27" s="73"/>
      <c r="AA27" s="315" t="str">
        <f>HYPERLINK('抽選結果 '!J19)</f>
        <v>淀川</v>
      </c>
      <c r="AB27" s="332"/>
      <c r="AC27" s="332"/>
      <c r="AD27" s="315" t="str">
        <f>HYPERLINK('抽選結果 '!J20)</f>
        <v>交野２</v>
      </c>
      <c r="AE27" s="332"/>
      <c r="AF27" s="332"/>
      <c r="AG27" s="73"/>
      <c r="AH27" s="73"/>
      <c r="AI27" s="337" t="str">
        <f>HYPERLINK('抽選結果 '!J21)</f>
        <v>SUN</v>
      </c>
      <c r="AJ27" s="338"/>
      <c r="AK27" s="338"/>
      <c r="AL27" s="71"/>
      <c r="AM27" s="315" t="str">
        <f>HYPERLINK('抽選結果 '!J22)</f>
        <v>堺</v>
      </c>
      <c r="AN27" s="332"/>
      <c r="AO27" s="332"/>
      <c r="AP27" s="73"/>
      <c r="AQ27" s="363" t="str">
        <f>HYPERLINK('抽選結果 '!J23)</f>
        <v>大阪中央</v>
      </c>
      <c r="AR27" s="363"/>
      <c r="AS27" s="337"/>
      <c r="AT27" s="337"/>
      <c r="AU27" s="315" t="str">
        <f>HYPERLINK('抽選結果 '!J24)</f>
        <v>花園</v>
      </c>
      <c r="AV27" s="332"/>
      <c r="AW27" s="332"/>
      <c r="AX27" s="73"/>
      <c r="AY27" s="73"/>
      <c r="AZ27" s="337" t="str">
        <f>HYPERLINK('抽選結果 '!J25)</f>
        <v>八尾</v>
      </c>
      <c r="BA27" s="338"/>
      <c r="BB27" s="338"/>
      <c r="BC27" s="96"/>
      <c r="BD27" s="96"/>
      <c r="BE27" s="71"/>
      <c r="BF27" s="71"/>
      <c r="BG27" s="71"/>
      <c r="BH27" s="71"/>
      <c r="BI27" s="71"/>
      <c r="BJ27" s="71"/>
      <c r="BK27" s="71"/>
      <c r="BL27" s="71"/>
    </row>
    <row r="28" spans="1:68">
      <c r="A28" s="71"/>
      <c r="B28" s="342"/>
      <c r="C28" s="343"/>
      <c r="D28" s="344"/>
      <c r="E28" s="347"/>
      <c r="F28" s="348"/>
      <c r="G28" s="348"/>
      <c r="H28" s="348"/>
      <c r="I28" s="348"/>
      <c r="J28" s="348"/>
      <c r="K28" s="348"/>
      <c r="L28" s="348"/>
      <c r="M28" s="351"/>
      <c r="N28" s="81"/>
      <c r="O28" s="84"/>
      <c r="P28" s="84"/>
      <c r="Q28" s="84"/>
      <c r="R28" s="70"/>
      <c r="S28" s="71"/>
      <c r="T28" s="71"/>
      <c r="U28" s="71"/>
      <c r="V28" s="78"/>
      <c r="W28" s="78"/>
      <c r="X28" s="78"/>
      <c r="Y28" s="73"/>
      <c r="Z28" s="76"/>
      <c r="AA28" s="90"/>
      <c r="AB28" s="90"/>
      <c r="AC28" s="333" t="s">
        <v>113</v>
      </c>
      <c r="AD28" s="333"/>
      <c r="AE28" s="91"/>
      <c r="AF28" s="91"/>
      <c r="AG28" s="74"/>
      <c r="AH28" s="75"/>
      <c r="AI28" s="92"/>
      <c r="AJ28" s="92"/>
      <c r="AK28" s="92"/>
      <c r="AL28" s="71"/>
      <c r="AM28" s="78"/>
      <c r="AN28" s="78"/>
      <c r="AO28" s="78"/>
      <c r="AP28" s="73"/>
      <c r="AQ28" s="76"/>
      <c r="AR28" s="90"/>
      <c r="AS28" s="90"/>
      <c r="AT28" s="333" t="s">
        <v>113</v>
      </c>
      <c r="AU28" s="333"/>
      <c r="AV28" s="91"/>
      <c r="AW28" s="91"/>
      <c r="AX28" s="74"/>
      <c r="AY28" s="75"/>
      <c r="AZ28" s="92"/>
      <c r="BA28" s="92"/>
      <c r="BB28" s="92"/>
      <c r="BC28" s="84"/>
      <c r="BD28" s="84"/>
      <c r="BE28" s="71"/>
      <c r="BF28" s="71"/>
      <c r="BG28" s="71"/>
      <c r="BH28" s="71"/>
      <c r="BI28" s="71"/>
      <c r="BJ28" s="71"/>
      <c r="BK28" s="71"/>
      <c r="BL28" s="71"/>
    </row>
    <row r="29" spans="1:68">
      <c r="A29" s="71"/>
      <c r="B29" s="71"/>
      <c r="C29" s="72"/>
      <c r="D29" s="72"/>
      <c r="E29" s="72"/>
      <c r="F29" s="72"/>
      <c r="G29" s="72"/>
      <c r="H29" s="72"/>
      <c r="I29" s="84"/>
      <c r="J29" s="85"/>
      <c r="K29" s="86"/>
      <c r="L29" s="72"/>
      <c r="M29" s="72"/>
      <c r="N29" s="72"/>
      <c r="O29" s="84"/>
      <c r="P29" s="84"/>
      <c r="Q29" s="84"/>
      <c r="R29" s="70"/>
      <c r="S29" s="71"/>
      <c r="T29" s="71"/>
      <c r="U29" s="71"/>
      <c r="V29" s="78"/>
      <c r="W29" s="78"/>
      <c r="X29" s="78"/>
      <c r="Y29" s="334"/>
      <c r="Z29" s="334"/>
      <c r="AA29" s="334"/>
      <c r="AB29" s="314" t="str">
        <f>HYPERLINK(AR40)</f>
        <v>交野１</v>
      </c>
      <c r="AC29" s="314"/>
      <c r="AD29" s="315"/>
      <c r="AE29" s="315"/>
      <c r="AF29" s="334"/>
      <c r="AG29" s="334"/>
      <c r="AH29" s="334"/>
      <c r="AI29" s="92"/>
      <c r="AJ29" s="92"/>
      <c r="AK29" s="92"/>
      <c r="AL29" s="71"/>
      <c r="AM29" s="78"/>
      <c r="AN29" s="78"/>
      <c r="AO29" s="78"/>
      <c r="AP29" s="334"/>
      <c r="AQ29" s="334"/>
      <c r="AR29" s="334"/>
      <c r="AS29" s="92"/>
      <c r="AT29" s="100" t="str">
        <f>HYPERLINK(AD27)</f>
        <v>交野２</v>
      </c>
      <c r="AU29" s="103"/>
      <c r="AV29" s="78"/>
      <c r="AW29" s="334"/>
      <c r="AX29" s="334"/>
      <c r="AY29" s="334"/>
      <c r="AZ29" s="92"/>
      <c r="BA29" s="92"/>
      <c r="BB29" s="92"/>
      <c r="BC29" s="84"/>
      <c r="BD29" s="84"/>
      <c r="BE29" s="71"/>
      <c r="BF29" s="71"/>
      <c r="BG29" s="71"/>
      <c r="BH29" s="71"/>
      <c r="BI29" s="71"/>
      <c r="BJ29" s="71"/>
      <c r="BK29" s="71"/>
      <c r="BL29" s="71"/>
    </row>
    <row r="30" spans="1:68">
      <c r="A30" s="71"/>
      <c r="B30" s="94"/>
      <c r="C30" s="94"/>
      <c r="D30" s="94"/>
      <c r="E30" s="94"/>
      <c r="F30" s="94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70"/>
      <c r="S30" s="71"/>
      <c r="T30" s="71"/>
      <c r="U30" s="71"/>
      <c r="V30" s="82"/>
      <c r="W30" s="82"/>
      <c r="X30" s="82"/>
      <c r="Y30" s="82"/>
      <c r="Z30" s="82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1"/>
      <c r="AM30" s="82"/>
      <c r="AN30" s="82"/>
      <c r="AO30" s="82"/>
      <c r="AP30" s="82"/>
      <c r="AQ30" s="82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81"/>
      <c r="BD30" s="81"/>
      <c r="BE30" s="71"/>
      <c r="BF30" s="71"/>
      <c r="BG30" s="71"/>
      <c r="BH30" s="71"/>
      <c r="BI30" s="71"/>
      <c r="BJ30" s="71"/>
      <c r="BK30" s="71"/>
      <c r="BL30" s="71"/>
    </row>
    <row r="31" spans="1:68">
      <c r="A31" s="71"/>
      <c r="B31" s="82"/>
      <c r="C31" s="82"/>
      <c r="D31" s="82"/>
      <c r="E31" s="82"/>
      <c r="F31" s="8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1"/>
      <c r="S31" s="71"/>
      <c r="T31" s="71"/>
      <c r="U31" s="71"/>
      <c r="V31" s="82"/>
      <c r="W31" s="82"/>
      <c r="X31" s="82"/>
      <c r="Y31" s="82"/>
      <c r="Z31" s="82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1"/>
      <c r="AM31" s="71"/>
      <c r="AN31" s="71"/>
      <c r="AO31" s="82"/>
      <c r="AP31" s="82"/>
      <c r="AQ31" s="82"/>
      <c r="AR31" s="82"/>
      <c r="AS31" s="82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1"/>
      <c r="BF31" s="71"/>
      <c r="BG31" s="71"/>
      <c r="BH31" s="71"/>
      <c r="BI31" s="71"/>
      <c r="BJ31" s="71"/>
      <c r="BK31" s="71"/>
      <c r="BL31" s="71"/>
    </row>
    <row r="32" spans="1:68">
      <c r="A32" s="71"/>
      <c r="B32" s="69"/>
      <c r="C32" s="69"/>
      <c r="D32" s="69"/>
      <c r="E32" s="69"/>
      <c r="F32" s="69"/>
      <c r="G32" s="70"/>
      <c r="H32" s="70"/>
      <c r="I32" s="70"/>
      <c r="J32" s="70"/>
      <c r="K32" s="70"/>
      <c r="L32" s="70"/>
      <c r="M32" s="70"/>
      <c r="N32" s="70"/>
      <c r="O32" s="71"/>
      <c r="P32" s="71"/>
      <c r="Q32" s="71"/>
      <c r="R32" s="71"/>
      <c r="S32" s="71"/>
      <c r="T32" s="71"/>
      <c r="U32" s="71"/>
      <c r="V32" s="310" t="s">
        <v>196</v>
      </c>
      <c r="W32" s="310"/>
      <c r="X32" s="310"/>
      <c r="Y32" s="310"/>
      <c r="Z32" s="310"/>
      <c r="AA32" s="70"/>
      <c r="AB32" s="70"/>
      <c r="AC32" s="70"/>
      <c r="AD32" s="70"/>
      <c r="AE32" s="70"/>
      <c r="AF32" s="70"/>
      <c r="AG32" s="70"/>
      <c r="AH32" s="70"/>
      <c r="AI32" s="71"/>
      <c r="AJ32" s="71"/>
      <c r="AK32" s="71"/>
      <c r="AL32" s="71"/>
      <c r="AM32" s="310" t="s">
        <v>197</v>
      </c>
      <c r="AN32" s="310"/>
      <c r="AO32" s="310"/>
      <c r="AP32" s="310"/>
      <c r="AQ32" s="310"/>
      <c r="AR32" s="71"/>
      <c r="AS32" s="311"/>
      <c r="AT32" s="311"/>
      <c r="AU32" s="311"/>
      <c r="AV32" s="31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</row>
    <row r="33" spans="1:54">
      <c r="A33" s="71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81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81"/>
      <c r="AM33" s="73"/>
      <c r="AN33" s="73"/>
      <c r="AO33" s="312"/>
      <c r="AP33" s="312"/>
      <c r="AQ33" s="74"/>
      <c r="AR33" s="74"/>
      <c r="AS33" s="74"/>
      <c r="AT33" s="74"/>
      <c r="AU33" s="76"/>
      <c r="AV33" s="74"/>
      <c r="AW33" s="74"/>
      <c r="AX33" s="74"/>
      <c r="AY33" s="312"/>
      <c r="AZ33" s="312"/>
      <c r="BA33" s="73"/>
      <c r="BB33" s="73"/>
    </row>
    <row r="34" spans="1:54">
      <c r="A34" s="71"/>
      <c r="B34" s="81"/>
      <c r="C34" s="81"/>
      <c r="D34" s="81"/>
      <c r="E34" s="77"/>
      <c r="F34" s="98"/>
      <c r="G34" s="98"/>
      <c r="H34" s="77"/>
      <c r="I34" s="98"/>
      <c r="J34" s="98"/>
      <c r="K34" s="77"/>
      <c r="L34" s="98"/>
      <c r="M34" s="98"/>
      <c r="N34" s="81"/>
      <c r="V34" s="352"/>
      <c r="W34" s="353"/>
      <c r="X34" s="353"/>
      <c r="Y34" s="354" t="str">
        <f>HYPERLINK(V36)</f>
        <v>箕面</v>
      </c>
      <c r="Z34" s="355"/>
      <c r="AA34" s="355"/>
      <c r="AB34" s="354" t="str">
        <f>HYPERLINK(V38)</f>
        <v>四条畷２</v>
      </c>
      <c r="AC34" s="355"/>
      <c r="AD34" s="355"/>
      <c r="AE34" s="364" t="str">
        <f>HYPERLINK(V40)</f>
        <v>南大阪</v>
      </c>
      <c r="AF34" s="355"/>
      <c r="AG34" s="357"/>
      <c r="AH34" s="81"/>
      <c r="AM34" s="73"/>
      <c r="AN34" s="73"/>
      <c r="AO34" s="73"/>
      <c r="AP34" s="73"/>
      <c r="AQ34" s="75"/>
      <c r="AR34" s="73"/>
      <c r="AS34" s="73"/>
      <c r="AT34" s="313" t="s">
        <v>70</v>
      </c>
      <c r="AU34" s="313"/>
      <c r="AV34" s="73"/>
      <c r="AW34" s="73"/>
      <c r="AX34" s="73"/>
      <c r="AY34" s="75"/>
      <c r="AZ34" s="73"/>
      <c r="BA34" s="73"/>
      <c r="BB34" s="73"/>
    </row>
    <row r="35" spans="1:54">
      <c r="A35" s="71"/>
      <c r="B35" s="81"/>
      <c r="C35" s="81"/>
      <c r="D35" s="81"/>
      <c r="E35" s="98"/>
      <c r="F35" s="98"/>
      <c r="G35" s="98"/>
      <c r="H35" s="98"/>
      <c r="I35" s="98"/>
      <c r="J35" s="98"/>
      <c r="K35" s="98"/>
      <c r="L35" s="98"/>
      <c r="M35" s="98"/>
      <c r="N35" s="81"/>
      <c r="V35" s="345"/>
      <c r="W35" s="346"/>
      <c r="X35" s="346"/>
      <c r="Y35" s="356"/>
      <c r="Z35" s="356"/>
      <c r="AA35" s="356"/>
      <c r="AB35" s="356"/>
      <c r="AC35" s="356"/>
      <c r="AD35" s="356"/>
      <c r="AE35" s="356"/>
      <c r="AF35" s="356"/>
      <c r="AG35" s="358"/>
      <c r="AH35" s="81"/>
      <c r="AM35" s="73"/>
      <c r="AN35" s="73"/>
      <c r="AO35" s="73"/>
      <c r="AP35" s="73"/>
      <c r="AQ35" s="75"/>
      <c r="AR35" s="73"/>
      <c r="AS35" s="73"/>
      <c r="AT35" s="315" t="str">
        <f>HYPERLINK(AZ27)</f>
        <v>八尾</v>
      </c>
      <c r="AU35" s="332"/>
      <c r="AV35" s="73"/>
      <c r="AW35" s="73"/>
      <c r="AX35" s="73"/>
      <c r="AY35" s="75"/>
      <c r="AZ35" s="73"/>
      <c r="BA35" s="73"/>
      <c r="BB35" s="73"/>
    </row>
    <row r="36" spans="1:54">
      <c r="A36" s="71"/>
      <c r="B36" s="79"/>
      <c r="C36" s="93"/>
      <c r="D36" s="93"/>
      <c r="E36" s="81"/>
      <c r="F36" s="81"/>
      <c r="G36" s="81"/>
      <c r="H36" s="83"/>
      <c r="I36" s="83"/>
      <c r="J36" s="83"/>
      <c r="K36" s="83"/>
      <c r="L36" s="83"/>
      <c r="M36" s="83"/>
      <c r="N36" s="81"/>
      <c r="V36" s="339" t="str">
        <f>HYPERLINK('抽選結果 '!J30)</f>
        <v>箕面</v>
      </c>
      <c r="W36" s="340"/>
      <c r="X36" s="341"/>
      <c r="Y36" s="352"/>
      <c r="Z36" s="353"/>
      <c r="AA36" s="360"/>
      <c r="AB36" s="316" t="s">
        <v>96</v>
      </c>
      <c r="AC36" s="317"/>
      <c r="AD36" s="318"/>
      <c r="AE36" s="316" t="s">
        <v>40</v>
      </c>
      <c r="AF36" s="317"/>
      <c r="AG36" s="319"/>
      <c r="AH36" s="81"/>
      <c r="AM36" s="73"/>
      <c r="AN36" s="74"/>
      <c r="AO36" s="74"/>
      <c r="AP36" s="74"/>
      <c r="AQ36" s="76"/>
      <c r="AR36" s="74"/>
      <c r="AS36" s="74"/>
      <c r="AT36" s="73"/>
      <c r="AU36" s="73"/>
      <c r="AV36" s="74"/>
      <c r="AW36" s="74"/>
      <c r="AX36" s="74"/>
      <c r="AY36" s="76"/>
      <c r="AZ36" s="74"/>
      <c r="BA36" s="74"/>
      <c r="BB36" s="73"/>
    </row>
    <row r="37" spans="1:54">
      <c r="A37" s="71"/>
      <c r="B37" s="93"/>
      <c r="C37" s="93"/>
      <c r="D37" s="93"/>
      <c r="E37" s="81"/>
      <c r="F37" s="81"/>
      <c r="G37" s="81"/>
      <c r="H37" s="77"/>
      <c r="I37" s="98"/>
      <c r="J37" s="98"/>
      <c r="K37" s="77"/>
      <c r="L37" s="98"/>
      <c r="M37" s="98"/>
      <c r="N37" s="83"/>
      <c r="V37" s="359"/>
      <c r="W37" s="340"/>
      <c r="X37" s="341"/>
      <c r="Y37" s="345"/>
      <c r="Z37" s="346"/>
      <c r="AA37" s="361"/>
      <c r="AB37" s="336" t="str">
        <f>HYPERLINK(V40)</f>
        <v>南大阪</v>
      </c>
      <c r="AC37" s="321"/>
      <c r="AD37" s="322"/>
      <c r="AE37" s="320" t="str">
        <f>HYPERLINK(V38)</f>
        <v>四条畷２</v>
      </c>
      <c r="AF37" s="321"/>
      <c r="AG37" s="323"/>
      <c r="AH37" s="83"/>
      <c r="AM37" s="73"/>
      <c r="AN37" s="75"/>
      <c r="AO37" s="73"/>
      <c r="AP37" s="313" t="s">
        <v>96</v>
      </c>
      <c r="AQ37" s="313"/>
      <c r="AR37" s="73"/>
      <c r="AS37" s="73"/>
      <c r="AT37" s="75"/>
      <c r="AU37" s="73"/>
      <c r="AV37" s="75"/>
      <c r="AW37" s="73"/>
      <c r="AX37" s="313" t="s">
        <v>40</v>
      </c>
      <c r="AY37" s="313"/>
      <c r="AZ37" s="73"/>
      <c r="BA37" s="73"/>
      <c r="BB37" s="75"/>
    </row>
    <row r="38" spans="1:54">
      <c r="A38" s="71"/>
      <c r="B38" s="79"/>
      <c r="C38" s="93"/>
      <c r="D38" s="93"/>
      <c r="E38" s="81"/>
      <c r="F38" s="81"/>
      <c r="G38" s="81"/>
      <c r="H38" s="81"/>
      <c r="I38" s="81"/>
      <c r="J38" s="81"/>
      <c r="K38" s="83"/>
      <c r="L38" s="83"/>
      <c r="M38" s="83"/>
      <c r="N38" s="77"/>
      <c r="V38" s="362" t="str">
        <f>HYPERLINK('抽選結果 '!J31)</f>
        <v>四条畷２</v>
      </c>
      <c r="W38" s="340"/>
      <c r="X38" s="341"/>
      <c r="Y38" s="345"/>
      <c r="Z38" s="346"/>
      <c r="AA38" s="346"/>
      <c r="AB38" s="346"/>
      <c r="AC38" s="346"/>
      <c r="AD38" s="361"/>
      <c r="AE38" s="327" t="s">
        <v>113</v>
      </c>
      <c r="AF38" s="328"/>
      <c r="AG38" s="329"/>
      <c r="AH38" s="77"/>
      <c r="AM38" s="73"/>
      <c r="AN38" s="75"/>
      <c r="AO38" s="73"/>
      <c r="AP38" s="325" t="str">
        <f>HYPERLINK(AM27)</f>
        <v>堺</v>
      </c>
      <c r="AQ38" s="326"/>
      <c r="AR38" s="73"/>
      <c r="AS38" s="73"/>
      <c r="AT38" s="75"/>
      <c r="AU38" s="73"/>
      <c r="AV38" s="75"/>
      <c r="AW38" s="314" t="str">
        <f>HYPERLINK(AQ27)</f>
        <v>大阪中央</v>
      </c>
      <c r="AX38" s="314"/>
      <c r="AY38" s="315"/>
      <c r="AZ38" s="315"/>
      <c r="BA38" s="73"/>
      <c r="BB38" s="75"/>
    </row>
    <row r="39" spans="1:54">
      <c r="A39" s="71"/>
      <c r="B39" s="93"/>
      <c r="C39" s="93"/>
      <c r="D39" s="93"/>
      <c r="E39" s="81"/>
      <c r="F39" s="81"/>
      <c r="G39" s="81"/>
      <c r="H39" s="81"/>
      <c r="I39" s="81"/>
      <c r="J39" s="81"/>
      <c r="K39" s="77"/>
      <c r="L39" s="98"/>
      <c r="M39" s="98"/>
      <c r="N39" s="81"/>
      <c r="V39" s="359"/>
      <c r="W39" s="340"/>
      <c r="X39" s="341"/>
      <c r="Y39" s="345"/>
      <c r="Z39" s="346"/>
      <c r="AA39" s="346"/>
      <c r="AB39" s="346"/>
      <c r="AC39" s="346"/>
      <c r="AD39" s="361"/>
      <c r="AE39" s="320" t="str">
        <f>HYPERLINK(V36)</f>
        <v>箕面</v>
      </c>
      <c r="AF39" s="321"/>
      <c r="AG39" s="323"/>
      <c r="AH39" s="81"/>
      <c r="AM39" s="73"/>
      <c r="AN39" s="75"/>
      <c r="AO39" s="73"/>
      <c r="AP39" s="73"/>
      <c r="AQ39" s="73"/>
      <c r="AR39" s="73"/>
      <c r="AS39" s="73"/>
      <c r="AT39" s="75"/>
      <c r="AU39" s="73"/>
      <c r="AV39" s="75"/>
      <c r="AW39" s="73"/>
      <c r="AX39" s="73"/>
      <c r="AY39" s="73"/>
      <c r="AZ39" s="73"/>
      <c r="BA39" s="73"/>
      <c r="BB39" s="75"/>
    </row>
    <row r="40" spans="1:54">
      <c r="A40" s="71"/>
      <c r="B40" s="79"/>
      <c r="C40" s="93"/>
      <c r="D40" s="93"/>
      <c r="E40" s="81"/>
      <c r="F40" s="81"/>
      <c r="G40" s="81"/>
      <c r="H40" s="81"/>
      <c r="I40" s="81"/>
      <c r="J40" s="81"/>
      <c r="K40" s="81"/>
      <c r="L40" s="81"/>
      <c r="M40" s="81"/>
      <c r="N40" s="81"/>
      <c r="V40" s="362" t="str">
        <f>HYPERLINK('抽選結果 '!J32)</f>
        <v>南大阪</v>
      </c>
      <c r="W40" s="340"/>
      <c r="X40" s="341"/>
      <c r="Y40" s="345"/>
      <c r="Z40" s="346"/>
      <c r="AA40" s="346"/>
      <c r="AB40" s="346"/>
      <c r="AC40" s="346"/>
      <c r="AD40" s="346"/>
      <c r="AE40" s="349"/>
      <c r="AF40" s="349"/>
      <c r="AG40" s="350"/>
      <c r="AH40" s="81"/>
      <c r="AM40" s="330" t="str">
        <f>HYPERLINK('抽選結果 '!J26)</f>
        <v>OTJ</v>
      </c>
      <c r="AN40" s="331"/>
      <c r="AO40" s="331"/>
      <c r="AP40" s="73"/>
      <c r="AQ40" s="73"/>
      <c r="AR40" s="337" t="str">
        <f>HYPERLINK('抽選結果 '!J27)</f>
        <v>交野１</v>
      </c>
      <c r="AS40" s="338"/>
      <c r="AT40" s="338"/>
      <c r="AU40" s="330" t="str">
        <f>HYPERLINK('抽選結果 '!J28)</f>
        <v>四条畷１</v>
      </c>
      <c r="AV40" s="331"/>
      <c r="AW40" s="331"/>
      <c r="AX40" s="73"/>
      <c r="AY40" s="73"/>
      <c r="AZ40" s="337" t="str">
        <f>HYPERLINK('抽選結果 '!J29)</f>
        <v>枚方</v>
      </c>
      <c r="BA40" s="338"/>
      <c r="BB40" s="338"/>
    </row>
    <row r="41" spans="1:54">
      <c r="A41" s="71"/>
      <c r="B41" s="93"/>
      <c r="C41" s="93"/>
      <c r="D41" s="93"/>
      <c r="E41" s="81"/>
      <c r="F41" s="81"/>
      <c r="G41" s="81"/>
      <c r="H41" s="81"/>
      <c r="I41" s="81"/>
      <c r="J41" s="81"/>
      <c r="K41" s="81"/>
      <c r="L41" s="81"/>
      <c r="M41" s="81"/>
      <c r="N41" s="81"/>
      <c r="V41" s="342"/>
      <c r="W41" s="343"/>
      <c r="X41" s="344"/>
      <c r="Y41" s="347"/>
      <c r="Z41" s="348"/>
      <c r="AA41" s="348"/>
      <c r="AB41" s="348"/>
      <c r="AC41" s="348"/>
      <c r="AD41" s="348"/>
      <c r="AE41" s="348"/>
      <c r="AF41" s="348"/>
      <c r="AG41" s="351"/>
      <c r="AH41" s="81"/>
      <c r="AM41" s="78"/>
      <c r="AN41" s="78"/>
      <c r="AO41" s="78"/>
      <c r="AP41" s="73"/>
      <c r="AQ41" s="76"/>
      <c r="AR41" s="90"/>
      <c r="AS41" s="90"/>
      <c r="AT41" s="333" t="s">
        <v>113</v>
      </c>
      <c r="AU41" s="333"/>
      <c r="AV41" s="91"/>
      <c r="AW41" s="91"/>
      <c r="AX41" s="74"/>
      <c r="AY41" s="75"/>
      <c r="AZ41" s="92"/>
      <c r="BA41" s="92"/>
      <c r="BB41" s="92"/>
    </row>
    <row r="42" spans="1:54">
      <c r="A42" s="71"/>
      <c r="B42" s="70"/>
      <c r="C42" s="72"/>
      <c r="D42" s="72"/>
      <c r="E42" s="72"/>
      <c r="F42" s="72"/>
      <c r="G42" s="72"/>
      <c r="H42" s="72"/>
      <c r="I42" s="84"/>
      <c r="J42" s="85"/>
      <c r="K42" s="86"/>
      <c r="L42" s="72"/>
      <c r="M42" s="72"/>
      <c r="N42" s="72"/>
      <c r="V42" s="71"/>
      <c r="W42" s="72"/>
      <c r="X42" s="72"/>
      <c r="Y42" s="72"/>
      <c r="Z42" s="72"/>
      <c r="AA42" s="72"/>
      <c r="AB42" s="72"/>
      <c r="AC42" s="84"/>
      <c r="AD42" s="85"/>
      <c r="AE42" s="86"/>
      <c r="AF42" s="72"/>
      <c r="AG42" s="72"/>
      <c r="AH42" s="72"/>
      <c r="AM42" s="78"/>
      <c r="AN42" s="78"/>
      <c r="AO42" s="78"/>
      <c r="AP42" s="334"/>
      <c r="AQ42" s="334"/>
      <c r="AR42" s="334"/>
      <c r="AS42" s="92"/>
      <c r="AT42" s="325" t="str">
        <f>HYPERLINK(AU27)</f>
        <v>花園</v>
      </c>
      <c r="AU42" s="326"/>
      <c r="AV42" s="78"/>
      <c r="AW42" s="334"/>
      <c r="AX42" s="334"/>
      <c r="AY42" s="334"/>
      <c r="AZ42" s="92"/>
      <c r="BA42" s="92"/>
      <c r="BB42" s="92"/>
    </row>
    <row r="43" spans="1:54">
      <c r="A43" s="71"/>
      <c r="B43" s="71"/>
      <c r="C43" s="94"/>
      <c r="D43" s="94"/>
      <c r="E43" s="94"/>
      <c r="F43" s="94"/>
      <c r="G43" s="94"/>
      <c r="H43" s="81"/>
      <c r="I43" s="81"/>
      <c r="J43" s="81"/>
      <c r="K43" s="81"/>
      <c r="L43" s="81"/>
      <c r="M43" s="81"/>
      <c r="N43" s="81"/>
      <c r="AM43" s="82"/>
      <c r="AN43" s="82"/>
      <c r="AO43" s="82"/>
      <c r="AP43" s="82"/>
      <c r="AQ43" s="82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</row>
  </sheetData>
  <mergeCells count="148">
    <mergeCell ref="V36:X37"/>
    <mergeCell ref="Y36:AA37"/>
    <mergeCell ref="V38:X39"/>
    <mergeCell ref="Y38:AA39"/>
    <mergeCell ref="AB38:AD39"/>
    <mergeCell ref="V40:X41"/>
    <mergeCell ref="Y40:AA41"/>
    <mergeCell ref="AB40:AD41"/>
    <mergeCell ref="AE40:AG41"/>
    <mergeCell ref="B23:D24"/>
    <mergeCell ref="E23:G24"/>
    <mergeCell ref="B25:D26"/>
    <mergeCell ref="E25:G26"/>
    <mergeCell ref="H25:J26"/>
    <mergeCell ref="V34:X35"/>
    <mergeCell ref="Y34:AA35"/>
    <mergeCell ref="AB34:AD35"/>
    <mergeCell ref="AE34:AG35"/>
    <mergeCell ref="AP42:AR42"/>
    <mergeCell ref="AT42:AU42"/>
    <mergeCell ref="AW42:AY42"/>
    <mergeCell ref="B27:D28"/>
    <mergeCell ref="E27:G28"/>
    <mergeCell ref="H27:J28"/>
    <mergeCell ref="K27:M28"/>
    <mergeCell ref="AM5:AO6"/>
    <mergeCell ref="AP5:AR6"/>
    <mergeCell ref="AS5:AU6"/>
    <mergeCell ref="AV5:AX6"/>
    <mergeCell ref="AM7:AO8"/>
    <mergeCell ref="AP7:AR8"/>
    <mergeCell ref="AM9:AO10"/>
    <mergeCell ref="AP9:AR10"/>
    <mergeCell ref="AS9:AU10"/>
    <mergeCell ref="AM11:AO12"/>
    <mergeCell ref="AP11:AR12"/>
    <mergeCell ref="AS11:AU12"/>
    <mergeCell ref="AV11:AX12"/>
    <mergeCell ref="B21:D22"/>
    <mergeCell ref="E21:G22"/>
    <mergeCell ref="H21:J22"/>
    <mergeCell ref="K21:M22"/>
    <mergeCell ref="AE38:AG38"/>
    <mergeCell ref="AP38:AQ38"/>
    <mergeCell ref="AW38:AZ38"/>
    <mergeCell ref="AE39:AG39"/>
    <mergeCell ref="AM40:AO40"/>
    <mergeCell ref="AR40:AT40"/>
    <mergeCell ref="AU40:AW40"/>
    <mergeCell ref="AZ40:BB40"/>
    <mergeCell ref="AT41:AU41"/>
    <mergeCell ref="AO33:AP33"/>
    <mergeCell ref="AY33:AZ33"/>
    <mergeCell ref="AT34:AU34"/>
    <mergeCell ref="AT35:AU35"/>
    <mergeCell ref="AB36:AD36"/>
    <mergeCell ref="AE36:AG36"/>
    <mergeCell ref="AB37:AD37"/>
    <mergeCell ref="AE37:AG37"/>
    <mergeCell ref="AP37:AQ37"/>
    <mergeCell ref="AX37:AY37"/>
    <mergeCell ref="AC28:AD28"/>
    <mergeCell ref="AT28:AU28"/>
    <mergeCell ref="Y29:AA29"/>
    <mergeCell ref="AB29:AE29"/>
    <mergeCell ref="AF29:AH29"/>
    <mergeCell ref="AP29:AR29"/>
    <mergeCell ref="AW29:AY29"/>
    <mergeCell ref="V32:Z32"/>
    <mergeCell ref="AM32:AQ32"/>
    <mergeCell ref="AS32:AV32"/>
    <mergeCell ref="K26:M26"/>
    <mergeCell ref="V27:X27"/>
    <mergeCell ref="AA27:AC27"/>
    <mergeCell ref="AD27:AF27"/>
    <mergeCell ref="AI27:AK27"/>
    <mergeCell ref="AM27:AO27"/>
    <mergeCell ref="AQ27:AT27"/>
    <mergeCell ref="AU27:AW27"/>
    <mergeCell ref="AZ27:BB27"/>
    <mergeCell ref="H23:J23"/>
    <mergeCell ref="K23:M23"/>
    <mergeCell ref="H24:J24"/>
    <mergeCell ref="K24:M24"/>
    <mergeCell ref="Y24:Z24"/>
    <mergeCell ref="AG24:AH24"/>
    <mergeCell ref="AP24:AQ24"/>
    <mergeCell ref="AX24:AY24"/>
    <mergeCell ref="K25:M25"/>
    <mergeCell ref="X25:AA25"/>
    <mergeCell ref="AF25:AI25"/>
    <mergeCell ref="AP25:AQ25"/>
    <mergeCell ref="AW25:AZ25"/>
    <mergeCell ref="AM19:AQ19"/>
    <mergeCell ref="AS19:AV19"/>
    <mergeCell ref="X20:Y20"/>
    <mergeCell ref="AH20:AI20"/>
    <mergeCell ref="AO20:AP20"/>
    <mergeCell ref="AY20:AZ20"/>
    <mergeCell ref="AC21:AD21"/>
    <mergeCell ref="AT21:AU21"/>
    <mergeCell ref="AB22:AE22"/>
    <mergeCell ref="AT22:AU22"/>
    <mergeCell ref="I12:J12"/>
    <mergeCell ref="AC12:AD12"/>
    <mergeCell ref="E13:G13"/>
    <mergeCell ref="H13:K13"/>
    <mergeCell ref="L13:N13"/>
    <mergeCell ref="Y13:AA13"/>
    <mergeCell ref="AF13:AH13"/>
    <mergeCell ref="B19:F19"/>
    <mergeCell ref="V19:Z19"/>
    <mergeCell ref="AB19:AE19"/>
    <mergeCell ref="D9:G9"/>
    <mergeCell ref="L9:O9"/>
    <mergeCell ref="X9:AA9"/>
    <mergeCell ref="AG9:AH9"/>
    <mergeCell ref="AV9:AX9"/>
    <mergeCell ref="AV10:AX10"/>
    <mergeCell ref="B11:D11"/>
    <mergeCell ref="G11:I11"/>
    <mergeCell ref="J11:L11"/>
    <mergeCell ref="O11:Q11"/>
    <mergeCell ref="V11:X11"/>
    <mergeCell ref="Z11:AC11"/>
    <mergeCell ref="AD11:AF11"/>
    <mergeCell ref="AI11:AK11"/>
    <mergeCell ref="I5:J5"/>
    <mergeCell ref="AC5:AD5"/>
    <mergeCell ref="H6:K6"/>
    <mergeCell ref="AB6:AE6"/>
    <mergeCell ref="AS7:AU7"/>
    <mergeCell ref="AV7:AX7"/>
    <mergeCell ref="E8:F8"/>
    <mergeCell ref="M8:N8"/>
    <mergeCell ref="Y8:Z8"/>
    <mergeCell ref="AG8:AH8"/>
    <mergeCell ref="AS8:AU8"/>
    <mergeCell ref="AV8:AX8"/>
    <mergeCell ref="B3:F3"/>
    <mergeCell ref="H3:K3"/>
    <mergeCell ref="V3:Z3"/>
    <mergeCell ref="AB3:AE3"/>
    <mergeCell ref="AM3:AQ3"/>
    <mergeCell ref="D4:E4"/>
    <mergeCell ref="N4:O4"/>
    <mergeCell ref="X4:Y4"/>
    <mergeCell ref="AH4:AI4"/>
  </mergeCells>
  <phoneticPr fontId="27"/>
  <pageMargins left="0.59055118110236204" right="0.196850393700787" top="0.39370078740157499" bottom="0.196850393700787" header="0" footer="0"/>
  <pageSetup paperSize="9" scale="11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49"/>
  <sheetViews>
    <sheetView topLeftCell="A19" workbookViewId="0">
      <selection activeCell="AH49" sqref="AH49"/>
    </sheetView>
  </sheetViews>
  <sheetFormatPr defaultColWidth="8.75" defaultRowHeight="13.5"/>
  <cols>
    <col min="1" max="2" width="2.625" customWidth="1"/>
    <col min="3" max="71" width="2.375" customWidth="1"/>
  </cols>
  <sheetData>
    <row r="1" spans="3:73" ht="12" customHeight="1">
      <c r="D1" s="310" t="s">
        <v>198</v>
      </c>
      <c r="E1" s="310"/>
      <c r="F1" s="310"/>
      <c r="G1" s="310"/>
      <c r="H1" s="310"/>
      <c r="I1" s="70"/>
      <c r="J1" s="70"/>
      <c r="K1" s="70"/>
      <c r="L1" s="70"/>
      <c r="M1" s="70"/>
      <c r="N1" s="70"/>
      <c r="O1" s="70"/>
      <c r="P1" s="70"/>
      <c r="Q1" s="71"/>
      <c r="R1" s="71"/>
      <c r="S1" s="71"/>
      <c r="T1" s="71"/>
      <c r="U1" s="71"/>
      <c r="V1" s="71"/>
      <c r="W1" s="71"/>
      <c r="X1" s="310" t="s">
        <v>199</v>
      </c>
      <c r="Y1" s="310"/>
      <c r="Z1" s="310"/>
      <c r="AA1" s="310"/>
      <c r="AB1" s="31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32"/>
      <c r="AR1" s="310" t="s">
        <v>200</v>
      </c>
      <c r="AS1" s="310"/>
      <c r="AT1" s="310"/>
      <c r="AU1" s="310"/>
      <c r="AV1" s="31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</row>
    <row r="2" spans="3:73" ht="12" customHeight="1"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81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81"/>
      <c r="AK2" s="81"/>
      <c r="AL2" s="81"/>
      <c r="AM2" s="81"/>
      <c r="AN2" s="81"/>
      <c r="AO2" s="81"/>
      <c r="AP2" s="81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81"/>
      <c r="BE2" s="81"/>
      <c r="BF2" s="81"/>
      <c r="BG2" s="81"/>
      <c r="BH2" s="70"/>
      <c r="BI2" s="70"/>
      <c r="BJ2" s="70"/>
      <c r="BK2" s="70"/>
      <c r="BL2" s="70"/>
      <c r="BM2" s="70"/>
      <c r="BN2" s="70"/>
      <c r="BO2" s="70"/>
      <c r="BP2" s="71"/>
      <c r="BQ2" s="71"/>
    </row>
    <row r="3" spans="3:73" ht="12" customHeight="1">
      <c r="C3" s="70"/>
      <c r="D3" s="352"/>
      <c r="E3" s="353"/>
      <c r="F3" s="353"/>
      <c r="G3" s="354" t="str">
        <f>HYPERLINK(D5)</f>
        <v>枚方</v>
      </c>
      <c r="H3" s="355"/>
      <c r="I3" s="355"/>
      <c r="J3" s="354" t="str">
        <f>HYPERLINK(D7)</f>
        <v>大阪</v>
      </c>
      <c r="K3" s="355"/>
      <c r="L3" s="355"/>
      <c r="M3" s="354" t="str">
        <f>HYPERLINK(D9)</f>
        <v>OTJ</v>
      </c>
      <c r="N3" s="355"/>
      <c r="O3" s="357"/>
      <c r="P3" s="81"/>
      <c r="X3" s="352"/>
      <c r="Y3" s="353"/>
      <c r="Z3" s="353"/>
      <c r="AA3" s="354" t="str">
        <f>HYPERLINK(X5)</f>
        <v>高槻</v>
      </c>
      <c r="AB3" s="355"/>
      <c r="AC3" s="355"/>
      <c r="AD3" s="354" t="str">
        <f>HYPERLINK(X7)</f>
        <v>住之江</v>
      </c>
      <c r="AE3" s="355"/>
      <c r="AF3" s="355"/>
      <c r="AG3" s="354" t="str">
        <f>HYPERLINK(X9)</f>
        <v>吹田</v>
      </c>
      <c r="AH3" s="355"/>
      <c r="AI3" s="357"/>
      <c r="AJ3" s="81"/>
      <c r="AK3" s="81"/>
      <c r="AL3" s="81"/>
      <c r="AM3" s="81"/>
      <c r="AN3" s="81"/>
      <c r="AO3" s="81"/>
      <c r="AP3" s="81"/>
      <c r="AQ3" s="70"/>
      <c r="AR3" s="352"/>
      <c r="AS3" s="353"/>
      <c r="AT3" s="353"/>
      <c r="AU3" s="364" t="str">
        <f>HYPERLINK(AR5)</f>
        <v>みなと</v>
      </c>
      <c r="AV3" s="355"/>
      <c r="AW3" s="355"/>
      <c r="AX3" s="364" t="str">
        <f>HYPERLINK(AR7)</f>
        <v>大阪中央</v>
      </c>
      <c r="AY3" s="355"/>
      <c r="AZ3" s="355"/>
      <c r="BA3" s="354" t="str">
        <f>HYPERLINK(AR9)</f>
        <v>寝屋川</v>
      </c>
      <c r="BB3" s="355"/>
      <c r="BC3" s="357"/>
      <c r="BD3" s="81"/>
      <c r="BE3" s="81"/>
      <c r="BF3" s="81"/>
      <c r="BG3" s="81"/>
      <c r="BH3" s="70"/>
      <c r="BI3" s="70"/>
      <c r="BJ3" s="70"/>
      <c r="BK3" s="70"/>
      <c r="BL3" s="70"/>
      <c r="BM3" s="70"/>
      <c r="BN3" s="70"/>
      <c r="BO3" s="70"/>
      <c r="BP3" s="71"/>
      <c r="BQ3" s="71"/>
    </row>
    <row r="4" spans="3:73" ht="12" customHeight="1">
      <c r="C4" s="70"/>
      <c r="D4" s="345"/>
      <c r="E4" s="346"/>
      <c r="F4" s="346"/>
      <c r="G4" s="356"/>
      <c r="H4" s="356"/>
      <c r="I4" s="356"/>
      <c r="J4" s="356"/>
      <c r="K4" s="356"/>
      <c r="L4" s="356"/>
      <c r="M4" s="356"/>
      <c r="N4" s="356"/>
      <c r="O4" s="358"/>
      <c r="P4" s="81"/>
      <c r="X4" s="345"/>
      <c r="Y4" s="346"/>
      <c r="Z4" s="346"/>
      <c r="AA4" s="356"/>
      <c r="AB4" s="356"/>
      <c r="AC4" s="356"/>
      <c r="AD4" s="356"/>
      <c r="AE4" s="356"/>
      <c r="AF4" s="356"/>
      <c r="AG4" s="356"/>
      <c r="AH4" s="356"/>
      <c r="AI4" s="358"/>
      <c r="AJ4" s="81"/>
      <c r="AK4" s="81"/>
      <c r="AL4" s="81"/>
      <c r="AM4" s="81"/>
      <c r="AN4" s="81"/>
      <c r="AO4" s="81"/>
      <c r="AP4" s="81"/>
      <c r="AQ4" s="70"/>
      <c r="AR4" s="345"/>
      <c r="AS4" s="346"/>
      <c r="AT4" s="346"/>
      <c r="AU4" s="356"/>
      <c r="AV4" s="356"/>
      <c r="AW4" s="356"/>
      <c r="AX4" s="356"/>
      <c r="AY4" s="356"/>
      <c r="AZ4" s="356"/>
      <c r="BA4" s="356"/>
      <c r="BB4" s="356"/>
      <c r="BC4" s="358"/>
      <c r="BD4" s="81"/>
      <c r="BE4" s="81"/>
      <c r="BF4" s="81"/>
      <c r="BG4" s="81"/>
      <c r="BH4" s="70"/>
      <c r="BI4" s="70"/>
      <c r="BJ4" s="70"/>
      <c r="BK4" s="70"/>
      <c r="BL4" s="70"/>
      <c r="BM4" s="70"/>
      <c r="BN4" s="70"/>
      <c r="BO4" s="70"/>
      <c r="BP4" s="71"/>
      <c r="BQ4" s="71"/>
    </row>
    <row r="5" spans="3:73" ht="12" customHeight="1">
      <c r="C5" s="70"/>
      <c r="D5" s="339" t="str">
        <f>HYPERLINK('抽選結果 '!O2)</f>
        <v>枚方</v>
      </c>
      <c r="E5" s="340"/>
      <c r="F5" s="341"/>
      <c r="G5" s="352"/>
      <c r="H5" s="353"/>
      <c r="I5" s="360"/>
      <c r="J5" s="316" t="s">
        <v>96</v>
      </c>
      <c r="K5" s="317"/>
      <c r="L5" s="318"/>
      <c r="M5" s="316" t="s">
        <v>40</v>
      </c>
      <c r="N5" s="317"/>
      <c r="O5" s="319"/>
      <c r="P5" s="81"/>
      <c r="X5" s="339" t="str">
        <f>HYPERLINK('抽選結果 '!O5)</f>
        <v>高槻</v>
      </c>
      <c r="Y5" s="340"/>
      <c r="Z5" s="341"/>
      <c r="AA5" s="352"/>
      <c r="AB5" s="353"/>
      <c r="AC5" s="360"/>
      <c r="AD5" s="316" t="s">
        <v>96</v>
      </c>
      <c r="AE5" s="317"/>
      <c r="AF5" s="318"/>
      <c r="AG5" s="316" t="s">
        <v>40</v>
      </c>
      <c r="AH5" s="317"/>
      <c r="AI5" s="319"/>
      <c r="AJ5" s="81"/>
      <c r="AK5" s="81"/>
      <c r="AL5" s="81"/>
      <c r="AM5" s="81"/>
      <c r="AN5" s="81"/>
      <c r="AO5" s="81"/>
      <c r="AP5" s="81"/>
      <c r="AQ5" s="70"/>
      <c r="AR5" s="367" t="str">
        <f>HYPERLINK('抽選結果 '!O8)</f>
        <v>みなと</v>
      </c>
      <c r="AS5" s="368"/>
      <c r="AT5" s="369"/>
      <c r="AU5" s="352"/>
      <c r="AV5" s="353"/>
      <c r="AW5" s="360"/>
      <c r="AX5" s="316" t="s">
        <v>96</v>
      </c>
      <c r="AY5" s="317"/>
      <c r="AZ5" s="318"/>
      <c r="BA5" s="316" t="s">
        <v>40</v>
      </c>
      <c r="BB5" s="317"/>
      <c r="BC5" s="319"/>
      <c r="BD5" s="81"/>
      <c r="BE5" s="81"/>
      <c r="BF5" s="81"/>
      <c r="BG5" s="81"/>
      <c r="BH5" s="70"/>
      <c r="BI5" s="70"/>
      <c r="BJ5" s="70"/>
      <c r="BK5" s="70"/>
      <c r="BL5" s="70"/>
      <c r="BM5" s="70"/>
      <c r="BN5" s="70"/>
      <c r="BO5" s="70"/>
      <c r="BP5" s="71"/>
      <c r="BQ5" s="71"/>
    </row>
    <row r="6" spans="3:73" ht="12" customHeight="1">
      <c r="C6" s="70"/>
      <c r="D6" s="359"/>
      <c r="E6" s="340"/>
      <c r="F6" s="341"/>
      <c r="G6" s="345"/>
      <c r="H6" s="346"/>
      <c r="I6" s="361"/>
      <c r="J6" s="320" t="str">
        <f>HYPERLINK(D9)</f>
        <v>OTJ</v>
      </c>
      <c r="K6" s="321"/>
      <c r="L6" s="322"/>
      <c r="M6" s="320" t="str">
        <f>HYPERLINK(D7)</f>
        <v>大阪</v>
      </c>
      <c r="N6" s="321"/>
      <c r="O6" s="323"/>
      <c r="P6" s="83"/>
      <c r="X6" s="359"/>
      <c r="Y6" s="340"/>
      <c r="Z6" s="341"/>
      <c r="AA6" s="345"/>
      <c r="AB6" s="346"/>
      <c r="AC6" s="361"/>
      <c r="AD6" s="320" t="str">
        <f>HYPERLINK(X9)</f>
        <v>吹田</v>
      </c>
      <c r="AE6" s="321"/>
      <c r="AF6" s="322"/>
      <c r="AG6" s="320" t="str">
        <f>HYPERLINK(X7)</f>
        <v>住之江</v>
      </c>
      <c r="AH6" s="321"/>
      <c r="AI6" s="323"/>
      <c r="AJ6" s="83"/>
      <c r="AK6" s="81"/>
      <c r="AL6" s="81"/>
      <c r="AM6" s="81"/>
      <c r="AN6" s="81"/>
      <c r="AO6" s="81"/>
      <c r="AP6" s="81"/>
      <c r="AQ6" s="70"/>
      <c r="AR6" s="370"/>
      <c r="AS6" s="368"/>
      <c r="AT6" s="369"/>
      <c r="AU6" s="345"/>
      <c r="AV6" s="346"/>
      <c r="AW6" s="361"/>
      <c r="AX6" s="320" t="str">
        <f>HYPERLINK(AR9)</f>
        <v>寝屋川</v>
      </c>
      <c r="AY6" s="321"/>
      <c r="AZ6" s="322"/>
      <c r="BA6" s="336" t="str">
        <f>HYPERLINK(AR7)</f>
        <v>大阪中央</v>
      </c>
      <c r="BB6" s="321"/>
      <c r="BC6" s="323"/>
      <c r="BD6" s="83"/>
      <c r="BE6" s="81"/>
      <c r="BF6" s="81"/>
      <c r="BG6" s="81"/>
      <c r="BH6" s="70"/>
      <c r="BI6" s="70"/>
      <c r="BJ6" s="70"/>
      <c r="BK6" s="70"/>
      <c r="BL6" s="70"/>
      <c r="BM6" s="70"/>
      <c r="BN6" s="70"/>
      <c r="BO6" s="70"/>
      <c r="BP6" s="71"/>
      <c r="BQ6" s="71"/>
    </row>
    <row r="7" spans="3:73" ht="12" customHeight="1">
      <c r="C7" s="70"/>
      <c r="D7" s="339" t="str">
        <f>HYPERLINK('抽選結果 '!O3)</f>
        <v>大阪</v>
      </c>
      <c r="E7" s="340"/>
      <c r="F7" s="341"/>
      <c r="G7" s="345"/>
      <c r="H7" s="346"/>
      <c r="I7" s="346"/>
      <c r="J7" s="346"/>
      <c r="K7" s="346"/>
      <c r="L7" s="361"/>
      <c r="M7" s="327" t="s">
        <v>113</v>
      </c>
      <c r="N7" s="328"/>
      <c r="O7" s="329"/>
      <c r="P7" s="77"/>
      <c r="X7" s="339" t="str">
        <f>HYPERLINK('抽選結果 '!O6)</f>
        <v>住之江</v>
      </c>
      <c r="Y7" s="340"/>
      <c r="Z7" s="341"/>
      <c r="AA7" s="345"/>
      <c r="AB7" s="346"/>
      <c r="AC7" s="346"/>
      <c r="AD7" s="346"/>
      <c r="AE7" s="346"/>
      <c r="AF7" s="361"/>
      <c r="AG7" s="327" t="s">
        <v>113</v>
      </c>
      <c r="AH7" s="328"/>
      <c r="AI7" s="329"/>
      <c r="AJ7" s="77"/>
      <c r="AK7" s="81"/>
      <c r="AL7" s="81"/>
      <c r="AM7" s="81"/>
      <c r="AN7" s="81"/>
      <c r="AO7" s="81"/>
      <c r="AP7" s="81"/>
      <c r="AQ7" s="70"/>
      <c r="AR7" s="362" t="str">
        <f>HYPERLINK('抽選結果 '!O9)</f>
        <v>大阪中央</v>
      </c>
      <c r="AS7" s="340"/>
      <c r="AT7" s="341"/>
      <c r="AU7" s="345"/>
      <c r="AV7" s="346"/>
      <c r="AW7" s="346"/>
      <c r="AX7" s="346"/>
      <c r="AY7" s="346"/>
      <c r="AZ7" s="361"/>
      <c r="BA7" s="327" t="s">
        <v>113</v>
      </c>
      <c r="BB7" s="328"/>
      <c r="BC7" s="329"/>
      <c r="BD7" s="93"/>
      <c r="BE7" s="81"/>
      <c r="BF7" s="81"/>
      <c r="BG7" s="81"/>
      <c r="BH7" s="70"/>
      <c r="BI7" s="70"/>
      <c r="BJ7" s="70"/>
      <c r="BK7" s="70"/>
      <c r="BL7" s="70"/>
      <c r="BM7" s="70"/>
      <c r="BN7" s="70"/>
      <c r="BO7" s="70"/>
      <c r="BP7" s="71"/>
      <c r="BQ7" s="71"/>
    </row>
    <row r="8" spans="3:73" ht="12" customHeight="1">
      <c r="C8" s="70"/>
      <c r="D8" s="359"/>
      <c r="E8" s="340"/>
      <c r="F8" s="341"/>
      <c r="G8" s="345"/>
      <c r="H8" s="346"/>
      <c r="I8" s="346"/>
      <c r="J8" s="346"/>
      <c r="K8" s="346"/>
      <c r="L8" s="361"/>
      <c r="M8" s="320" t="str">
        <f>HYPERLINK(D5)</f>
        <v>枚方</v>
      </c>
      <c r="N8" s="321"/>
      <c r="O8" s="323"/>
      <c r="P8" s="81"/>
      <c r="X8" s="359"/>
      <c r="Y8" s="340"/>
      <c r="Z8" s="341"/>
      <c r="AA8" s="345"/>
      <c r="AB8" s="346"/>
      <c r="AC8" s="346"/>
      <c r="AD8" s="346"/>
      <c r="AE8" s="346"/>
      <c r="AF8" s="361"/>
      <c r="AG8" s="320" t="str">
        <f>HYPERLINK(X5)</f>
        <v>高槻</v>
      </c>
      <c r="AH8" s="321"/>
      <c r="AI8" s="323"/>
      <c r="AJ8" s="81"/>
      <c r="AK8" s="81"/>
      <c r="AL8" s="81"/>
      <c r="AM8" s="81"/>
      <c r="AN8" s="81"/>
      <c r="AO8" s="81"/>
      <c r="AP8" s="81"/>
      <c r="AQ8" s="70"/>
      <c r="AR8" s="359"/>
      <c r="AS8" s="340"/>
      <c r="AT8" s="341"/>
      <c r="AU8" s="345"/>
      <c r="AV8" s="346"/>
      <c r="AW8" s="346"/>
      <c r="AX8" s="346"/>
      <c r="AY8" s="346"/>
      <c r="AZ8" s="361"/>
      <c r="BA8" s="336" t="str">
        <f>HYPERLINK(AR5)</f>
        <v>みなと</v>
      </c>
      <c r="BB8" s="321"/>
      <c r="BC8" s="323"/>
      <c r="BD8" s="81"/>
      <c r="BE8" s="81"/>
      <c r="BF8" s="81"/>
      <c r="BG8" s="81"/>
      <c r="BH8" s="70"/>
      <c r="BI8" s="70"/>
      <c r="BJ8" s="70"/>
      <c r="BK8" s="70"/>
      <c r="BL8" s="70"/>
      <c r="BM8" s="70"/>
      <c r="BN8" s="70"/>
      <c r="BO8" s="70"/>
      <c r="BP8" s="71"/>
      <c r="BQ8" s="71"/>
    </row>
    <row r="9" spans="3:73" ht="12" customHeight="1">
      <c r="C9" s="70"/>
      <c r="D9" s="339" t="str">
        <f>HYPERLINK('抽選結果 '!O4)</f>
        <v>OTJ</v>
      </c>
      <c r="E9" s="340"/>
      <c r="F9" s="341"/>
      <c r="G9" s="345"/>
      <c r="H9" s="346"/>
      <c r="I9" s="346"/>
      <c r="J9" s="346"/>
      <c r="K9" s="346"/>
      <c r="L9" s="346"/>
      <c r="M9" s="349"/>
      <c r="N9" s="349"/>
      <c r="O9" s="350"/>
      <c r="P9" s="81"/>
      <c r="X9" s="339" t="str">
        <f>HYPERLINK('抽選結果 '!O7)</f>
        <v>吹田</v>
      </c>
      <c r="Y9" s="340"/>
      <c r="Z9" s="341"/>
      <c r="AA9" s="345"/>
      <c r="AB9" s="346"/>
      <c r="AC9" s="346"/>
      <c r="AD9" s="346"/>
      <c r="AE9" s="346"/>
      <c r="AF9" s="346"/>
      <c r="AG9" s="349"/>
      <c r="AH9" s="349"/>
      <c r="AI9" s="350"/>
      <c r="AJ9" s="81"/>
      <c r="AK9" s="95"/>
      <c r="AL9" s="96"/>
      <c r="AM9" s="96"/>
      <c r="AN9" s="96"/>
      <c r="AO9" s="96"/>
      <c r="AP9" s="96"/>
      <c r="AQ9" s="70"/>
      <c r="AR9" s="339" t="str">
        <f>HYPERLINK('抽選結果 '!O10)</f>
        <v>寝屋川</v>
      </c>
      <c r="AS9" s="340"/>
      <c r="AT9" s="341"/>
      <c r="AU9" s="345"/>
      <c r="AV9" s="346"/>
      <c r="AW9" s="346"/>
      <c r="AX9" s="346"/>
      <c r="AY9" s="346"/>
      <c r="AZ9" s="346"/>
      <c r="BA9" s="349"/>
      <c r="BB9" s="349"/>
      <c r="BC9" s="350"/>
      <c r="BD9" s="81"/>
      <c r="BE9" s="95"/>
      <c r="BF9" s="96"/>
      <c r="BG9" s="96"/>
      <c r="BH9" s="70"/>
      <c r="BI9" s="70"/>
      <c r="BJ9" s="70"/>
      <c r="BK9" s="70"/>
      <c r="BL9" s="70"/>
      <c r="BM9" s="70"/>
      <c r="BN9" s="70"/>
      <c r="BO9" s="70"/>
      <c r="BP9" s="71"/>
      <c r="BQ9" s="71"/>
    </row>
    <row r="10" spans="3:73" ht="12" customHeight="1">
      <c r="C10" s="70"/>
      <c r="D10" s="342"/>
      <c r="E10" s="343"/>
      <c r="F10" s="344"/>
      <c r="G10" s="347"/>
      <c r="H10" s="348"/>
      <c r="I10" s="348"/>
      <c r="J10" s="348"/>
      <c r="K10" s="348"/>
      <c r="L10" s="348"/>
      <c r="M10" s="348"/>
      <c r="N10" s="348"/>
      <c r="O10" s="351"/>
      <c r="P10" s="81"/>
      <c r="X10" s="342"/>
      <c r="Y10" s="343"/>
      <c r="Z10" s="344"/>
      <c r="AA10" s="347"/>
      <c r="AB10" s="348"/>
      <c r="AC10" s="348"/>
      <c r="AD10" s="348"/>
      <c r="AE10" s="348"/>
      <c r="AF10" s="348"/>
      <c r="AG10" s="348"/>
      <c r="AH10" s="348"/>
      <c r="AI10" s="351"/>
      <c r="AJ10" s="81"/>
      <c r="AK10" s="84"/>
      <c r="AL10" s="84"/>
      <c r="AM10" s="84"/>
      <c r="AN10" s="84"/>
      <c r="AO10" s="84"/>
      <c r="AP10" s="84"/>
      <c r="AQ10" s="70"/>
      <c r="AR10" s="342"/>
      <c r="AS10" s="343"/>
      <c r="AT10" s="344"/>
      <c r="AU10" s="347"/>
      <c r="AV10" s="348"/>
      <c r="AW10" s="348"/>
      <c r="AX10" s="348"/>
      <c r="AY10" s="348"/>
      <c r="AZ10" s="348"/>
      <c r="BA10" s="348"/>
      <c r="BB10" s="348"/>
      <c r="BC10" s="351"/>
      <c r="BD10" s="81"/>
      <c r="BE10" s="84"/>
      <c r="BF10" s="84"/>
      <c r="BG10" s="84"/>
      <c r="BH10" s="70"/>
      <c r="BI10" s="70"/>
      <c r="BJ10" s="70"/>
      <c r="BK10" s="70"/>
      <c r="BL10" s="70"/>
      <c r="BM10" s="70"/>
      <c r="BN10" s="70"/>
      <c r="BO10" s="70"/>
      <c r="BP10" s="71"/>
      <c r="BQ10" s="71"/>
    </row>
    <row r="11" spans="3:73" ht="12" customHeight="1">
      <c r="C11" s="70"/>
      <c r="D11" s="71"/>
      <c r="E11" s="72"/>
      <c r="F11" s="72"/>
      <c r="G11" s="72"/>
      <c r="H11" s="72"/>
      <c r="I11" s="72"/>
      <c r="J11" s="72"/>
      <c r="K11" s="84"/>
      <c r="L11" s="85"/>
      <c r="M11" s="86"/>
      <c r="N11" s="72"/>
      <c r="O11" s="72"/>
      <c r="P11" s="72"/>
      <c r="X11" s="71"/>
      <c r="Y11" s="72"/>
      <c r="Z11" s="72"/>
      <c r="AA11" s="72"/>
      <c r="AB11" s="72"/>
      <c r="AC11" s="72"/>
      <c r="AD11" s="72"/>
      <c r="AE11" s="84"/>
      <c r="AF11" s="85"/>
      <c r="AG11" s="86"/>
      <c r="AH11" s="72"/>
      <c r="AI11" s="72"/>
      <c r="AJ11" s="72"/>
      <c r="AK11" s="84"/>
      <c r="AL11" s="84"/>
      <c r="AM11" s="84"/>
      <c r="AN11" s="84"/>
      <c r="AO11" s="84"/>
      <c r="AP11" s="84"/>
      <c r="AQ11" s="70"/>
      <c r="AR11" s="71"/>
      <c r="AS11" s="72"/>
      <c r="AT11" s="72"/>
      <c r="AU11" s="72"/>
      <c r="AV11" s="72"/>
      <c r="AW11" s="72"/>
      <c r="AX11" s="72"/>
      <c r="AY11" s="84"/>
      <c r="AZ11" s="85"/>
      <c r="BA11" s="86"/>
      <c r="BB11" s="72"/>
      <c r="BC11" s="72"/>
      <c r="BD11" s="72"/>
      <c r="BE11" s="84"/>
      <c r="BF11" s="84"/>
      <c r="BG11" s="84"/>
      <c r="BH11" s="70"/>
      <c r="BI11" s="70"/>
      <c r="BJ11" s="71"/>
      <c r="BK11" s="71"/>
      <c r="BL11" s="71"/>
      <c r="BM11" s="71"/>
      <c r="BN11" s="71"/>
      <c r="BO11" s="71"/>
      <c r="BP11" s="71"/>
      <c r="BQ11" s="71"/>
    </row>
    <row r="12" spans="3:73" ht="12" customHeight="1">
      <c r="C12" s="71"/>
      <c r="D12" s="310" t="s">
        <v>201</v>
      </c>
      <c r="E12" s="310"/>
      <c r="F12" s="310"/>
      <c r="G12" s="310"/>
      <c r="H12" s="310"/>
      <c r="I12" s="71"/>
      <c r="J12" s="311"/>
      <c r="K12" s="311"/>
      <c r="L12" s="311"/>
      <c r="M12" s="31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310" t="s">
        <v>202</v>
      </c>
      <c r="Y12" s="310"/>
      <c r="Z12" s="310"/>
      <c r="AA12" s="310"/>
      <c r="AB12" s="310"/>
      <c r="AC12" s="71"/>
      <c r="AD12" s="311"/>
      <c r="AE12" s="311"/>
      <c r="AF12" s="311"/>
      <c r="AG12" s="31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310" t="s">
        <v>203</v>
      </c>
      <c r="AS12" s="310"/>
      <c r="AT12" s="310"/>
      <c r="AU12" s="310"/>
      <c r="AV12" s="310"/>
      <c r="AW12" s="71"/>
      <c r="AX12" s="311"/>
      <c r="AY12" s="311"/>
      <c r="AZ12" s="311"/>
      <c r="BA12" s="311"/>
      <c r="BB12" s="71"/>
      <c r="BC12" s="71"/>
      <c r="BD12" s="71"/>
      <c r="BE12" s="71"/>
      <c r="BF12" s="71"/>
      <c r="BG12" s="71"/>
      <c r="BH12" s="70"/>
      <c r="BI12" s="70"/>
      <c r="BJ12" s="71"/>
      <c r="BK12" s="71"/>
      <c r="BL12" s="71"/>
      <c r="BM12" s="71"/>
      <c r="BN12" s="71"/>
      <c r="BO12" s="71"/>
      <c r="BP12" s="71"/>
      <c r="BQ12" s="71"/>
    </row>
    <row r="13" spans="3:73" ht="12" customHeight="1">
      <c r="C13" s="71"/>
      <c r="D13" s="73"/>
      <c r="E13" s="73"/>
      <c r="F13" s="312"/>
      <c r="G13" s="312"/>
      <c r="H13" s="74"/>
      <c r="I13" s="74"/>
      <c r="J13" s="74"/>
      <c r="K13" s="74"/>
      <c r="L13" s="76"/>
      <c r="M13" s="74"/>
      <c r="N13" s="74"/>
      <c r="O13" s="74"/>
      <c r="P13" s="312"/>
      <c r="Q13" s="312"/>
      <c r="R13" s="73"/>
      <c r="S13" s="73"/>
      <c r="T13" s="71"/>
      <c r="U13" s="71"/>
      <c r="V13" s="71"/>
      <c r="W13" s="71"/>
      <c r="X13" s="73"/>
      <c r="Y13" s="73"/>
      <c r="Z13" s="312"/>
      <c r="AA13" s="312"/>
      <c r="AB13" s="74"/>
      <c r="AC13" s="74"/>
      <c r="AD13" s="74"/>
      <c r="AE13" s="74"/>
      <c r="AF13" s="76"/>
      <c r="AG13" s="74"/>
      <c r="AH13" s="74"/>
      <c r="AI13" s="74"/>
      <c r="AJ13" s="312"/>
      <c r="AK13" s="312"/>
      <c r="AL13" s="73"/>
      <c r="AM13" s="73"/>
      <c r="AN13" s="73"/>
      <c r="AO13" s="73"/>
      <c r="AP13" s="73"/>
      <c r="AQ13" s="71"/>
      <c r="AR13" s="73"/>
      <c r="AS13" s="73"/>
      <c r="AT13" s="312"/>
      <c r="AU13" s="312"/>
      <c r="AV13" s="74"/>
      <c r="AW13" s="74"/>
      <c r="AX13" s="74"/>
      <c r="AY13" s="74"/>
      <c r="AZ13" s="76"/>
      <c r="BA13" s="74"/>
      <c r="BB13" s="74"/>
      <c r="BC13" s="74"/>
      <c r="BD13" s="312"/>
      <c r="BE13" s="312"/>
      <c r="BF13" s="73"/>
      <c r="BG13" s="73"/>
      <c r="BH13" s="81"/>
      <c r="BI13" s="81"/>
      <c r="BJ13" s="71"/>
      <c r="BK13" s="71"/>
      <c r="BL13" s="71"/>
      <c r="BM13" s="71"/>
      <c r="BN13" s="71"/>
      <c r="BO13" s="71"/>
      <c r="BP13" s="71"/>
      <c r="BQ13" s="71"/>
    </row>
    <row r="14" spans="3:73" ht="12" customHeight="1">
      <c r="C14" s="71"/>
      <c r="D14" s="73"/>
      <c r="E14" s="73"/>
      <c r="F14" s="73"/>
      <c r="G14" s="73"/>
      <c r="H14" s="75"/>
      <c r="I14" s="73"/>
      <c r="J14" s="73"/>
      <c r="K14" s="313" t="s">
        <v>70</v>
      </c>
      <c r="L14" s="313"/>
      <c r="M14" s="73"/>
      <c r="N14" s="73"/>
      <c r="O14" s="73"/>
      <c r="P14" s="75"/>
      <c r="Q14" s="73"/>
      <c r="R14" s="73"/>
      <c r="S14" s="73"/>
      <c r="T14" s="71"/>
      <c r="U14" s="71"/>
      <c r="V14" s="71"/>
      <c r="W14" s="71"/>
      <c r="X14" s="73"/>
      <c r="Y14" s="73"/>
      <c r="Z14" s="73"/>
      <c r="AA14" s="73"/>
      <c r="AB14" s="75"/>
      <c r="AC14" s="73"/>
      <c r="AD14" s="73"/>
      <c r="AE14" s="313" t="s">
        <v>70</v>
      </c>
      <c r="AF14" s="313"/>
      <c r="AG14" s="73"/>
      <c r="AH14" s="73"/>
      <c r="AI14" s="73"/>
      <c r="AJ14" s="75"/>
      <c r="AK14" s="73"/>
      <c r="AL14" s="73"/>
      <c r="AM14" s="73"/>
      <c r="AN14" s="73"/>
      <c r="AO14" s="73"/>
      <c r="AP14" s="73"/>
      <c r="AQ14" s="71"/>
      <c r="AR14" s="73"/>
      <c r="AS14" s="73"/>
      <c r="AT14" s="73"/>
      <c r="AU14" s="73"/>
      <c r="AV14" s="75"/>
      <c r="AW14" s="73"/>
      <c r="AX14" s="73"/>
      <c r="AY14" s="313" t="s">
        <v>70</v>
      </c>
      <c r="AZ14" s="313"/>
      <c r="BA14" s="73"/>
      <c r="BB14" s="73"/>
      <c r="BC14" s="73"/>
      <c r="BD14" s="75"/>
      <c r="BE14" s="73"/>
      <c r="BF14" s="73"/>
      <c r="BG14" s="73"/>
      <c r="BH14" s="81"/>
      <c r="BI14" s="81"/>
      <c r="BJ14" s="71"/>
      <c r="BK14" s="71"/>
      <c r="BL14" s="71"/>
      <c r="BM14" s="71"/>
      <c r="BN14" s="71"/>
      <c r="BO14" s="71"/>
      <c r="BP14" s="71"/>
      <c r="BQ14" s="71"/>
      <c r="BU14" s="71"/>
    </row>
    <row r="15" spans="3:73" ht="12" customHeight="1">
      <c r="C15" s="71"/>
      <c r="D15" s="73"/>
      <c r="E15" s="73"/>
      <c r="F15" s="73"/>
      <c r="G15" s="73"/>
      <c r="H15" s="75"/>
      <c r="I15" s="73"/>
      <c r="J15" s="73"/>
      <c r="K15" s="325" t="str">
        <f>HYPERLINK(AK20)</f>
        <v>堺</v>
      </c>
      <c r="L15" s="326"/>
      <c r="M15" s="73"/>
      <c r="N15" s="73"/>
      <c r="O15" s="73"/>
      <c r="P15" s="75"/>
      <c r="Q15" s="73"/>
      <c r="R15" s="73"/>
      <c r="S15" s="73"/>
      <c r="T15" s="71"/>
      <c r="U15" s="71"/>
      <c r="V15" s="71"/>
      <c r="W15" s="71"/>
      <c r="X15" s="73"/>
      <c r="Y15" s="73"/>
      <c r="Z15" s="73"/>
      <c r="AA15" s="73"/>
      <c r="AB15" s="75"/>
      <c r="AC15" s="73"/>
      <c r="AD15" s="314" t="str">
        <f>HYPERLINK(Q20)</f>
        <v>SUN</v>
      </c>
      <c r="AE15" s="314"/>
      <c r="AF15" s="315"/>
      <c r="AG15" s="315"/>
      <c r="AH15" s="73"/>
      <c r="AI15" s="73"/>
      <c r="AJ15" s="75"/>
      <c r="AK15" s="73"/>
      <c r="AL15" s="73"/>
      <c r="AM15" s="73"/>
      <c r="AN15" s="73"/>
      <c r="AO15" s="73"/>
      <c r="AP15" s="73"/>
      <c r="AQ15" s="71"/>
      <c r="AR15" s="73"/>
      <c r="AS15" s="73"/>
      <c r="AT15" s="73"/>
      <c r="AU15" s="73"/>
      <c r="AV15" s="75"/>
      <c r="AW15" s="73"/>
      <c r="AX15" s="314" t="str">
        <f>HYPERLINK(Q33)</f>
        <v>高槻</v>
      </c>
      <c r="AY15" s="314"/>
      <c r="AZ15" s="315"/>
      <c r="BA15" s="315"/>
      <c r="BB15" s="73"/>
      <c r="BC15" s="73"/>
      <c r="BD15" s="75"/>
      <c r="BE15" s="73"/>
      <c r="BF15" s="73"/>
      <c r="BG15" s="73"/>
      <c r="BH15" s="81"/>
      <c r="BI15" s="81"/>
      <c r="BJ15" s="71"/>
      <c r="BK15" s="71"/>
      <c r="BL15" s="71"/>
      <c r="BM15" s="71"/>
      <c r="BN15" s="71"/>
      <c r="BO15" s="71"/>
      <c r="BP15" s="71"/>
      <c r="BQ15" s="71"/>
    </row>
    <row r="16" spans="3:73" ht="12" customHeight="1">
      <c r="C16" s="71"/>
      <c r="D16" s="73"/>
      <c r="E16" s="74"/>
      <c r="F16" s="74"/>
      <c r="G16" s="74"/>
      <c r="H16" s="76"/>
      <c r="I16" s="74"/>
      <c r="J16" s="74"/>
      <c r="K16" s="73"/>
      <c r="L16" s="73"/>
      <c r="M16" s="74"/>
      <c r="N16" s="74"/>
      <c r="O16" s="74"/>
      <c r="P16" s="76"/>
      <c r="Q16" s="74"/>
      <c r="R16" s="74"/>
      <c r="S16" s="73"/>
      <c r="T16" s="71"/>
      <c r="U16" s="71"/>
      <c r="V16" s="71"/>
      <c r="W16" s="71"/>
      <c r="X16" s="73"/>
      <c r="Y16" s="74"/>
      <c r="Z16" s="74"/>
      <c r="AA16" s="74"/>
      <c r="AB16" s="76"/>
      <c r="AC16" s="74"/>
      <c r="AD16" s="74"/>
      <c r="AE16" s="73"/>
      <c r="AF16" s="73"/>
      <c r="AG16" s="74"/>
      <c r="AH16" s="74"/>
      <c r="AI16" s="74"/>
      <c r="AJ16" s="76"/>
      <c r="AK16" s="74"/>
      <c r="AL16" s="74"/>
      <c r="AM16" s="73"/>
      <c r="AN16" s="73"/>
      <c r="AO16" s="73"/>
      <c r="AP16" s="73"/>
      <c r="AQ16" s="71"/>
      <c r="AR16" s="73"/>
      <c r="AS16" s="74"/>
      <c r="AT16" s="74"/>
      <c r="AU16" s="74"/>
      <c r="AV16" s="76"/>
      <c r="AW16" s="74"/>
      <c r="AX16" s="74"/>
      <c r="AY16" s="73"/>
      <c r="AZ16" s="73"/>
      <c r="BA16" s="74"/>
      <c r="BB16" s="74"/>
      <c r="BC16" s="74"/>
      <c r="BD16" s="76"/>
      <c r="BE16" s="74"/>
      <c r="BF16" s="74"/>
      <c r="BG16" s="73"/>
      <c r="BH16" s="81"/>
      <c r="BI16" s="81"/>
      <c r="BJ16" s="71"/>
      <c r="BK16" s="71"/>
      <c r="BL16" s="71"/>
      <c r="BM16" s="71"/>
      <c r="BN16" s="71"/>
      <c r="BO16" s="71"/>
      <c r="BP16" s="71"/>
      <c r="BQ16" s="71"/>
    </row>
    <row r="17" spans="3:69" ht="12" customHeight="1">
      <c r="C17" s="71"/>
      <c r="D17" s="73"/>
      <c r="E17" s="75"/>
      <c r="F17" s="73"/>
      <c r="G17" s="313" t="s">
        <v>96</v>
      </c>
      <c r="H17" s="313"/>
      <c r="I17" s="73"/>
      <c r="J17" s="73"/>
      <c r="K17" s="75"/>
      <c r="L17" s="73"/>
      <c r="M17" s="75"/>
      <c r="N17" s="73"/>
      <c r="O17" s="313" t="s">
        <v>40</v>
      </c>
      <c r="P17" s="313"/>
      <c r="Q17" s="73"/>
      <c r="R17" s="73"/>
      <c r="S17" s="75"/>
      <c r="T17" s="71"/>
      <c r="U17" s="71"/>
      <c r="V17" s="71"/>
      <c r="W17" s="71"/>
      <c r="X17" s="73"/>
      <c r="Y17" s="75"/>
      <c r="Z17" s="73"/>
      <c r="AA17" s="313" t="s">
        <v>96</v>
      </c>
      <c r="AB17" s="313"/>
      <c r="AC17" s="73"/>
      <c r="AD17" s="73"/>
      <c r="AE17" s="75"/>
      <c r="AF17" s="73"/>
      <c r="AG17" s="75"/>
      <c r="AH17" s="73"/>
      <c r="AI17" s="313" t="s">
        <v>40</v>
      </c>
      <c r="AJ17" s="313"/>
      <c r="AK17" s="73"/>
      <c r="AL17" s="73"/>
      <c r="AM17" s="75"/>
      <c r="AN17" s="73"/>
      <c r="AO17" s="73"/>
      <c r="AP17" s="73"/>
      <c r="AQ17" s="71"/>
      <c r="AR17" s="73"/>
      <c r="AS17" s="75"/>
      <c r="AT17" s="73"/>
      <c r="AU17" s="313" t="s">
        <v>96</v>
      </c>
      <c r="AV17" s="313"/>
      <c r="AW17" s="73"/>
      <c r="AX17" s="73"/>
      <c r="AY17" s="75"/>
      <c r="AZ17" s="73"/>
      <c r="BA17" s="75"/>
      <c r="BB17" s="73"/>
      <c r="BC17" s="313" t="s">
        <v>40</v>
      </c>
      <c r="BD17" s="313"/>
      <c r="BE17" s="73"/>
      <c r="BF17" s="73"/>
      <c r="BG17" s="75"/>
      <c r="BH17" s="81"/>
      <c r="BI17" s="81"/>
      <c r="BJ17" s="71"/>
      <c r="BK17" s="71"/>
      <c r="BL17" s="71"/>
      <c r="BM17" s="71"/>
      <c r="BN17" s="71"/>
      <c r="BO17" s="71"/>
      <c r="BP17" s="71"/>
      <c r="BQ17" s="71"/>
    </row>
    <row r="18" spans="3:69" ht="12" customHeight="1">
      <c r="C18" s="71"/>
      <c r="D18" s="73"/>
      <c r="E18" s="75"/>
      <c r="F18" s="314" t="str">
        <f>HYPERLINK(X20)</f>
        <v>淀川</v>
      </c>
      <c r="G18" s="314"/>
      <c r="H18" s="315"/>
      <c r="I18" s="315"/>
      <c r="J18" s="73"/>
      <c r="K18" s="75"/>
      <c r="L18" s="73"/>
      <c r="M18" s="75"/>
      <c r="N18" s="314" t="str">
        <f>HYPERLINK(AC20)</f>
        <v>東大阪</v>
      </c>
      <c r="O18" s="314"/>
      <c r="P18" s="315"/>
      <c r="Q18" s="315"/>
      <c r="R18" s="73"/>
      <c r="S18" s="75"/>
      <c r="T18" s="71"/>
      <c r="U18" s="71"/>
      <c r="V18" s="71"/>
      <c r="W18" s="71"/>
      <c r="X18" s="73"/>
      <c r="Y18" s="75"/>
      <c r="Z18" s="73"/>
      <c r="AA18" s="325" t="str">
        <f>HYPERLINK(D20)</f>
        <v>布施</v>
      </c>
      <c r="AB18" s="326"/>
      <c r="AC18" s="73"/>
      <c r="AD18" s="73"/>
      <c r="AE18" s="75"/>
      <c r="AF18" s="73"/>
      <c r="AG18" s="75"/>
      <c r="AH18" s="73"/>
      <c r="AI18" s="325" t="str">
        <f>HYPERLINK(I20)</f>
        <v>守口</v>
      </c>
      <c r="AJ18" s="326"/>
      <c r="AK18" s="73"/>
      <c r="AL18" s="73"/>
      <c r="AM18" s="75"/>
      <c r="AN18" s="73"/>
      <c r="AO18" s="73"/>
      <c r="AP18" s="73"/>
      <c r="AQ18" s="71"/>
      <c r="AR18" s="73"/>
      <c r="AS18" s="75"/>
      <c r="AT18" s="73"/>
      <c r="AU18" s="365" t="str">
        <f>HYPERLINK(D33)</f>
        <v>合同A</v>
      </c>
      <c r="AV18" s="366"/>
      <c r="AW18" s="73"/>
      <c r="AX18" s="73"/>
      <c r="AY18" s="75"/>
      <c r="AZ18" s="73"/>
      <c r="BA18" s="75"/>
      <c r="BB18" s="314" t="str">
        <f>HYPERLINK(I33)</f>
        <v>花園</v>
      </c>
      <c r="BC18" s="314"/>
      <c r="BD18" s="315"/>
      <c r="BE18" s="315"/>
      <c r="BF18" s="73"/>
      <c r="BG18" s="75"/>
      <c r="BH18" s="81"/>
      <c r="BI18" s="81"/>
      <c r="BJ18" s="71"/>
      <c r="BK18" s="71"/>
      <c r="BL18" s="71"/>
      <c r="BM18" s="71"/>
      <c r="BN18" s="71"/>
      <c r="BO18" s="71"/>
      <c r="BP18" s="71"/>
      <c r="BQ18" s="71"/>
    </row>
    <row r="19" spans="3:69" ht="12" customHeight="1">
      <c r="C19" s="71"/>
      <c r="D19" s="73"/>
      <c r="E19" s="75"/>
      <c r="F19" s="73"/>
      <c r="G19" s="73"/>
      <c r="H19" s="73"/>
      <c r="I19" s="73"/>
      <c r="J19" s="73"/>
      <c r="K19" s="75"/>
      <c r="L19" s="73"/>
      <c r="M19" s="75"/>
      <c r="N19" s="73"/>
      <c r="O19" s="73"/>
      <c r="P19" s="73"/>
      <c r="Q19" s="73"/>
      <c r="R19" s="73"/>
      <c r="S19" s="75"/>
      <c r="T19" s="71"/>
      <c r="U19" s="71"/>
      <c r="V19" s="71"/>
      <c r="W19" s="71"/>
      <c r="X19" s="73"/>
      <c r="Y19" s="75"/>
      <c r="Z19" s="73"/>
      <c r="AA19" s="73"/>
      <c r="AB19" s="73"/>
      <c r="AC19" s="73"/>
      <c r="AD19" s="73"/>
      <c r="AE19" s="75"/>
      <c r="AF19" s="73"/>
      <c r="AG19" s="75"/>
      <c r="AH19" s="73"/>
      <c r="AI19" s="73"/>
      <c r="AJ19" s="73"/>
      <c r="AK19" s="73"/>
      <c r="AL19" s="73"/>
      <c r="AM19" s="75"/>
      <c r="AN19" s="73"/>
      <c r="AO19" s="73"/>
      <c r="AP19" s="73"/>
      <c r="AQ19" s="71"/>
      <c r="AR19" s="73"/>
      <c r="AS19" s="75"/>
      <c r="AT19" s="73"/>
      <c r="AU19" s="73"/>
      <c r="AV19" s="73"/>
      <c r="AW19" s="73"/>
      <c r="AX19" s="73"/>
      <c r="AY19" s="75"/>
      <c r="AZ19" s="73"/>
      <c r="BA19" s="75"/>
      <c r="BB19" s="73"/>
      <c r="BC19" s="73"/>
      <c r="BD19" s="73"/>
      <c r="BE19" s="73"/>
      <c r="BF19" s="73"/>
      <c r="BG19" s="75"/>
      <c r="BH19" s="81"/>
      <c r="BI19" s="81"/>
      <c r="BJ19" s="71"/>
      <c r="BK19" s="71"/>
      <c r="BL19" s="71"/>
      <c r="BM19" s="71"/>
      <c r="BN19" s="71"/>
      <c r="BO19" s="71"/>
      <c r="BP19" s="71"/>
      <c r="BQ19" s="71"/>
    </row>
    <row r="20" spans="3:69" ht="12" customHeight="1">
      <c r="C20" s="71"/>
      <c r="D20" s="330" t="str">
        <f>HYPERLINK('抽選結果 '!O11)</f>
        <v>布施</v>
      </c>
      <c r="E20" s="331"/>
      <c r="F20" s="331"/>
      <c r="G20" s="73"/>
      <c r="H20" s="73"/>
      <c r="I20" s="337" t="str">
        <f>HYPERLINK('抽選結果 '!O12)</f>
        <v>守口</v>
      </c>
      <c r="J20" s="338"/>
      <c r="K20" s="338"/>
      <c r="L20" s="330" t="str">
        <f>HYPERLINK('抽選結果 '!O13)</f>
        <v>箕面</v>
      </c>
      <c r="M20" s="331"/>
      <c r="N20" s="331"/>
      <c r="O20" s="73"/>
      <c r="P20" s="73"/>
      <c r="Q20" s="337" t="str">
        <f>HYPERLINK('抽選結果 '!O14)</f>
        <v>SUN</v>
      </c>
      <c r="R20" s="338"/>
      <c r="S20" s="338"/>
      <c r="T20" s="71"/>
      <c r="U20" s="71"/>
      <c r="V20" s="71"/>
      <c r="W20" s="71"/>
      <c r="X20" s="330" t="str">
        <f>HYPERLINK('抽選結果 '!O15)</f>
        <v>淀川</v>
      </c>
      <c r="Y20" s="331"/>
      <c r="Z20" s="331"/>
      <c r="AA20" s="73"/>
      <c r="AB20" s="73"/>
      <c r="AC20" s="337" t="str">
        <f>HYPERLINK('抽選結果 '!O16)</f>
        <v>東大阪</v>
      </c>
      <c r="AD20" s="338"/>
      <c r="AE20" s="338"/>
      <c r="AF20" s="330" t="str">
        <f>HYPERLINK('抽選結果 '!O17)</f>
        <v>阿部野</v>
      </c>
      <c r="AG20" s="331"/>
      <c r="AH20" s="331"/>
      <c r="AI20" s="73"/>
      <c r="AJ20" s="73"/>
      <c r="AK20" s="337" t="str">
        <f>HYPERLINK('抽選結果 '!O18)</f>
        <v>堺</v>
      </c>
      <c r="AL20" s="338"/>
      <c r="AM20" s="338"/>
      <c r="AN20" s="89"/>
      <c r="AO20" s="89"/>
      <c r="AP20" s="89"/>
      <c r="AQ20" s="71"/>
      <c r="AR20" s="330" t="str">
        <f>HYPERLINK('抽選結果 '!O23)</f>
        <v>枚方</v>
      </c>
      <c r="AS20" s="331"/>
      <c r="AT20" s="331"/>
      <c r="AU20" s="73"/>
      <c r="AV20" s="73"/>
      <c r="AW20" s="337" t="str">
        <f>HYPERLINK('抽選結果 '!O24)</f>
        <v>四条畷</v>
      </c>
      <c r="AX20" s="338"/>
      <c r="AY20" s="338"/>
      <c r="AZ20" s="330" t="str">
        <f>HYPERLINK('抽選結果 '!O25)</f>
        <v>南大阪</v>
      </c>
      <c r="BA20" s="331"/>
      <c r="BB20" s="331"/>
      <c r="BC20" s="73"/>
      <c r="BD20" s="73"/>
      <c r="BE20" s="337" t="str">
        <f>HYPERLINK('抽選結果 '!O26)</f>
        <v>八尾</v>
      </c>
      <c r="BF20" s="338"/>
      <c r="BG20" s="338"/>
      <c r="BH20" s="96"/>
      <c r="BI20" s="96"/>
      <c r="BJ20" s="71"/>
      <c r="BK20" s="71"/>
      <c r="BL20" s="71"/>
      <c r="BM20" s="71"/>
      <c r="BN20" s="71"/>
      <c r="BO20" s="71"/>
      <c r="BP20" s="71"/>
      <c r="BQ20" s="71"/>
    </row>
    <row r="21" spans="3:69" ht="12" customHeight="1">
      <c r="C21" s="71"/>
      <c r="D21" s="78"/>
      <c r="E21" s="78"/>
      <c r="F21" s="78"/>
      <c r="G21" s="73"/>
      <c r="H21" s="76"/>
      <c r="I21" s="90"/>
      <c r="J21" s="90"/>
      <c r="K21" s="333" t="s">
        <v>113</v>
      </c>
      <c r="L21" s="333"/>
      <c r="M21" s="91"/>
      <c r="N21" s="91"/>
      <c r="O21" s="74"/>
      <c r="P21" s="75"/>
      <c r="Q21" s="92"/>
      <c r="R21" s="92"/>
      <c r="S21" s="92"/>
      <c r="T21" s="71"/>
      <c r="U21" s="71"/>
      <c r="V21" s="71"/>
      <c r="W21" s="71"/>
      <c r="X21" s="78"/>
      <c r="Y21" s="78"/>
      <c r="Z21" s="78"/>
      <c r="AA21" s="73"/>
      <c r="AB21" s="76"/>
      <c r="AC21" s="90"/>
      <c r="AD21" s="90"/>
      <c r="AE21" s="333" t="s">
        <v>113</v>
      </c>
      <c r="AF21" s="333"/>
      <c r="AG21" s="91"/>
      <c r="AH21" s="91"/>
      <c r="AI21" s="74"/>
      <c r="AJ21" s="75"/>
      <c r="AK21" s="92"/>
      <c r="AL21" s="92"/>
      <c r="AM21" s="92"/>
      <c r="AN21" s="92"/>
      <c r="AO21" s="92"/>
      <c r="AP21" s="92"/>
      <c r="AQ21" s="71"/>
      <c r="AR21" s="78"/>
      <c r="AS21" s="78"/>
      <c r="AT21" s="78"/>
      <c r="AU21" s="73"/>
      <c r="AV21" s="76"/>
      <c r="AW21" s="90"/>
      <c r="AX21" s="90"/>
      <c r="AY21" s="333" t="s">
        <v>113</v>
      </c>
      <c r="AZ21" s="333"/>
      <c r="BA21" s="91"/>
      <c r="BB21" s="91"/>
      <c r="BC21" s="74"/>
      <c r="BD21" s="75"/>
      <c r="BE21" s="92"/>
      <c r="BF21" s="92"/>
      <c r="BG21" s="92"/>
      <c r="BH21" s="84"/>
      <c r="BI21" s="84"/>
      <c r="BJ21" s="71"/>
      <c r="BK21" s="71"/>
      <c r="BL21" s="71"/>
      <c r="BM21" s="71"/>
      <c r="BN21" s="71"/>
      <c r="BO21" s="71"/>
      <c r="BP21" s="71"/>
      <c r="BQ21" s="71"/>
    </row>
    <row r="22" spans="3:69" ht="12" customHeight="1">
      <c r="C22" s="71"/>
      <c r="D22" s="78"/>
      <c r="E22" s="78"/>
      <c r="F22" s="78"/>
      <c r="G22" s="334"/>
      <c r="H22" s="334"/>
      <c r="I22" s="334"/>
      <c r="J22" s="314" t="str">
        <f>HYPERLINK(AF20)</f>
        <v>阿部野</v>
      </c>
      <c r="K22" s="314"/>
      <c r="L22" s="315"/>
      <c r="M22" s="315"/>
      <c r="N22" s="334"/>
      <c r="O22" s="334"/>
      <c r="P22" s="334"/>
      <c r="Q22" s="92"/>
      <c r="R22" s="92"/>
      <c r="S22" s="92"/>
      <c r="T22" s="71"/>
      <c r="U22" s="71"/>
      <c r="V22" s="71"/>
      <c r="W22" s="71"/>
      <c r="X22" s="78"/>
      <c r="Y22" s="78"/>
      <c r="Z22" s="78"/>
      <c r="AA22" s="334"/>
      <c r="AB22" s="334"/>
      <c r="AC22" s="334"/>
      <c r="AD22" s="92"/>
      <c r="AE22" s="325" t="str">
        <f>HYPERLINK(L20)</f>
        <v>箕面</v>
      </c>
      <c r="AF22" s="326"/>
      <c r="AG22" s="78"/>
      <c r="AH22" s="334"/>
      <c r="AI22" s="334"/>
      <c r="AJ22" s="334"/>
      <c r="AK22" s="92"/>
      <c r="AL22" s="92"/>
      <c r="AM22" s="92"/>
      <c r="AN22" s="92"/>
      <c r="AO22" s="92"/>
      <c r="AP22" s="92"/>
      <c r="AQ22" s="71"/>
      <c r="AR22" s="78"/>
      <c r="AS22" s="78"/>
      <c r="AT22" s="78"/>
      <c r="AU22" s="334"/>
      <c r="AV22" s="334"/>
      <c r="AW22" s="334"/>
      <c r="AX22" s="92"/>
      <c r="AY22" s="325" t="str">
        <f>HYPERLINK(L33)</f>
        <v>交野</v>
      </c>
      <c r="AZ22" s="326"/>
      <c r="BA22" s="78"/>
      <c r="BB22" s="334"/>
      <c r="BC22" s="334"/>
      <c r="BD22" s="334"/>
      <c r="BE22" s="92"/>
      <c r="BF22" s="92"/>
      <c r="BG22" s="92"/>
      <c r="BH22" s="84"/>
      <c r="BI22" s="84"/>
      <c r="BJ22" s="71"/>
      <c r="BK22" s="71"/>
      <c r="BL22" s="71"/>
      <c r="BM22" s="71"/>
      <c r="BN22" s="71"/>
      <c r="BO22" s="71"/>
      <c r="BP22" s="71"/>
      <c r="BQ22" s="71"/>
    </row>
    <row r="23" spans="3:69" ht="12" customHeight="1">
      <c r="C23" s="71"/>
      <c r="D23" s="78"/>
      <c r="E23" s="78"/>
      <c r="F23" s="78"/>
      <c r="G23" s="78"/>
      <c r="H23" s="78"/>
      <c r="I23" s="78"/>
      <c r="J23" s="92"/>
      <c r="K23" s="80"/>
      <c r="L23" s="88"/>
      <c r="M23" s="78"/>
      <c r="N23" s="78"/>
      <c r="O23" s="78"/>
      <c r="P23" s="78"/>
      <c r="Q23" s="92"/>
      <c r="R23" s="92"/>
      <c r="S23" s="92"/>
      <c r="T23" s="71"/>
      <c r="U23" s="71"/>
      <c r="V23" s="71"/>
      <c r="W23" s="71"/>
      <c r="X23" s="78"/>
      <c r="Y23" s="78"/>
      <c r="Z23" s="78"/>
      <c r="AA23" s="78"/>
      <c r="AB23" s="78"/>
      <c r="AC23" s="78"/>
      <c r="AD23" s="92"/>
      <c r="AE23" s="80"/>
      <c r="AF23" s="88"/>
      <c r="AG23" s="78"/>
      <c r="AH23" s="78"/>
      <c r="AI23" s="78"/>
      <c r="AJ23" s="78"/>
      <c r="AK23" s="92"/>
      <c r="AL23" s="92"/>
      <c r="AM23" s="92"/>
      <c r="AN23" s="92"/>
      <c r="AO23" s="92"/>
      <c r="AP23" s="92"/>
      <c r="AQ23" s="71"/>
      <c r="AR23" s="78"/>
      <c r="AS23" s="78"/>
      <c r="AT23" s="78"/>
      <c r="AU23" s="78"/>
      <c r="AV23" s="78"/>
      <c r="AW23" s="78"/>
      <c r="AX23" s="92"/>
      <c r="AY23" s="80"/>
      <c r="AZ23" s="88"/>
      <c r="BA23" s="78"/>
      <c r="BB23" s="78"/>
      <c r="BC23" s="78"/>
      <c r="BD23" s="78"/>
      <c r="BE23" s="92"/>
      <c r="BF23" s="92"/>
      <c r="BG23" s="92"/>
      <c r="BH23" s="92"/>
      <c r="BI23" s="92"/>
      <c r="BJ23" s="71"/>
      <c r="BK23" s="71"/>
      <c r="BL23" s="71"/>
      <c r="BM23" s="71"/>
      <c r="BN23" s="71"/>
      <c r="BO23" s="71"/>
      <c r="BP23" s="71"/>
      <c r="BQ23" s="71"/>
    </row>
    <row r="24" spans="3:69" ht="12" customHeight="1">
      <c r="C24" s="71"/>
      <c r="D24" s="69"/>
      <c r="E24" s="69"/>
      <c r="F24" s="69"/>
      <c r="G24" s="69"/>
      <c r="H24" s="69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69"/>
      <c r="Y24" s="69"/>
      <c r="Z24" s="69"/>
      <c r="AA24" s="69"/>
      <c r="AB24" s="69"/>
      <c r="AC24" s="70"/>
      <c r="AD24" s="70"/>
      <c r="AE24" s="70"/>
      <c r="AF24" s="70"/>
      <c r="AG24" s="70"/>
      <c r="AH24" s="70"/>
      <c r="AI24" s="70"/>
      <c r="AJ24" s="70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</row>
    <row r="25" spans="3:69" ht="12" customHeight="1">
      <c r="C25" s="71"/>
      <c r="D25" s="310" t="s">
        <v>204</v>
      </c>
      <c r="E25" s="310"/>
      <c r="F25" s="310"/>
      <c r="G25" s="310"/>
      <c r="H25" s="310"/>
      <c r="I25" s="71"/>
      <c r="J25" s="311"/>
      <c r="K25" s="311"/>
      <c r="L25" s="311"/>
      <c r="M25" s="311"/>
      <c r="N25" s="71"/>
      <c r="O25" s="71"/>
      <c r="P25" s="71"/>
      <c r="Q25" s="71"/>
      <c r="R25" s="71"/>
      <c r="S25" s="71"/>
      <c r="T25" s="71"/>
      <c r="U25" s="71"/>
      <c r="V25" s="71"/>
      <c r="W25" s="70"/>
      <c r="X25" s="310" t="s">
        <v>205</v>
      </c>
      <c r="Y25" s="310"/>
      <c r="Z25" s="310"/>
      <c r="AA25" s="310"/>
      <c r="AB25" s="31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32"/>
      <c r="AR25" s="310" t="s">
        <v>206</v>
      </c>
      <c r="AS25" s="310"/>
      <c r="AT25" s="310"/>
      <c r="AU25" s="310"/>
      <c r="AV25" s="31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</row>
    <row r="26" spans="3:69" ht="12" customHeight="1">
      <c r="C26" s="71"/>
      <c r="D26" s="73"/>
      <c r="E26" s="73"/>
      <c r="F26" s="312"/>
      <c r="G26" s="312"/>
      <c r="H26" s="74"/>
      <c r="I26" s="74"/>
      <c r="J26" s="74"/>
      <c r="K26" s="74"/>
      <c r="L26" s="76"/>
      <c r="M26" s="74"/>
      <c r="N26" s="74"/>
      <c r="O26" s="74"/>
      <c r="P26" s="312"/>
      <c r="Q26" s="312"/>
      <c r="R26" s="73"/>
      <c r="S26" s="73"/>
      <c r="T26" s="71"/>
      <c r="U26" s="71"/>
      <c r="V26" s="71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81"/>
      <c r="AK26" s="81"/>
      <c r="AL26" s="81"/>
      <c r="AM26" s="81"/>
      <c r="AN26" s="81"/>
      <c r="AO26" s="81"/>
      <c r="AP26" s="81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81"/>
      <c r="BE26" s="81"/>
      <c r="BF26" s="81"/>
      <c r="BG26" s="81"/>
      <c r="BH26" s="81"/>
    </row>
    <row r="27" spans="3:69" ht="12" customHeight="1">
      <c r="C27" s="71"/>
      <c r="D27" s="73"/>
      <c r="E27" s="73"/>
      <c r="F27" s="73"/>
      <c r="G27" s="73"/>
      <c r="H27" s="75"/>
      <c r="I27" s="73"/>
      <c r="J27" s="73"/>
      <c r="K27" s="313" t="s">
        <v>70</v>
      </c>
      <c r="L27" s="313"/>
      <c r="M27" s="73"/>
      <c r="N27" s="73"/>
      <c r="O27" s="73"/>
      <c r="P27" s="75"/>
      <c r="Q27" s="73"/>
      <c r="R27" s="73"/>
      <c r="S27" s="73"/>
      <c r="T27" s="71"/>
      <c r="U27" s="71"/>
      <c r="V27" s="71"/>
      <c r="W27" s="70"/>
      <c r="X27" s="352"/>
      <c r="Y27" s="353"/>
      <c r="Z27" s="353"/>
      <c r="AA27" s="354" t="str">
        <f>HYPERLINK(X29)</f>
        <v>寝屋川</v>
      </c>
      <c r="AB27" s="355"/>
      <c r="AC27" s="355"/>
      <c r="AD27" s="364" t="str">
        <f>HYPERLINK(X31)</f>
        <v>大阪中央</v>
      </c>
      <c r="AE27" s="355"/>
      <c r="AF27" s="355"/>
      <c r="AG27" s="354" t="str">
        <f>HYPERLINK(X33)</f>
        <v>淀川</v>
      </c>
      <c r="AH27" s="355"/>
      <c r="AI27" s="357"/>
      <c r="AJ27" s="81"/>
      <c r="AK27" s="81"/>
      <c r="AL27" s="81"/>
      <c r="AM27" s="81"/>
      <c r="AN27" s="81"/>
      <c r="AO27" s="81"/>
      <c r="AP27" s="81"/>
      <c r="AQ27" s="70"/>
      <c r="AR27" s="352"/>
      <c r="AS27" s="353"/>
      <c r="AT27" s="353"/>
      <c r="AU27" s="364" t="str">
        <f>HYPERLINK(AR29)</f>
        <v>堺</v>
      </c>
      <c r="AV27" s="355"/>
      <c r="AW27" s="355"/>
      <c r="AX27" s="354" t="str">
        <f>HYPERLINK(AR31)</f>
        <v>東淀川</v>
      </c>
      <c r="AY27" s="355"/>
      <c r="AZ27" s="355"/>
      <c r="BA27" s="354" t="str">
        <f>HYPERLINK(AR33)</f>
        <v>阿部野</v>
      </c>
      <c r="BB27" s="355"/>
      <c r="BC27" s="357"/>
      <c r="BD27" s="81"/>
      <c r="BE27" s="81"/>
      <c r="BF27" s="81"/>
      <c r="BG27" s="81"/>
      <c r="BH27" s="81"/>
    </row>
    <row r="28" spans="3:69" ht="12" customHeight="1">
      <c r="C28" s="71"/>
      <c r="D28" s="73"/>
      <c r="E28" s="73"/>
      <c r="F28" s="73"/>
      <c r="G28" s="73"/>
      <c r="H28" s="75"/>
      <c r="I28" s="73"/>
      <c r="J28" s="73"/>
      <c r="K28" s="325" t="str">
        <f>HYPERLINK(BE20)</f>
        <v>八尾</v>
      </c>
      <c r="L28" s="326"/>
      <c r="M28" s="73"/>
      <c r="N28" s="73"/>
      <c r="O28" s="73"/>
      <c r="P28" s="75"/>
      <c r="Q28" s="73"/>
      <c r="R28" s="73"/>
      <c r="S28" s="73"/>
      <c r="T28" s="71"/>
      <c r="U28" s="71"/>
      <c r="V28" s="71"/>
      <c r="W28" s="70"/>
      <c r="X28" s="345"/>
      <c r="Y28" s="346"/>
      <c r="Z28" s="346"/>
      <c r="AA28" s="356"/>
      <c r="AB28" s="356"/>
      <c r="AC28" s="356"/>
      <c r="AD28" s="356"/>
      <c r="AE28" s="356"/>
      <c r="AF28" s="356"/>
      <c r="AG28" s="356"/>
      <c r="AH28" s="356"/>
      <c r="AI28" s="358"/>
      <c r="AJ28" s="81"/>
      <c r="AK28" s="81"/>
      <c r="AL28" s="81"/>
      <c r="AM28" s="81"/>
      <c r="AN28" s="81"/>
      <c r="AO28" s="81"/>
      <c r="AP28" s="81"/>
      <c r="AQ28" s="70"/>
      <c r="AR28" s="345"/>
      <c r="AS28" s="346"/>
      <c r="AT28" s="346"/>
      <c r="AU28" s="356"/>
      <c r="AV28" s="356"/>
      <c r="AW28" s="356"/>
      <c r="AX28" s="356"/>
      <c r="AY28" s="356"/>
      <c r="AZ28" s="356"/>
      <c r="BA28" s="356"/>
      <c r="BB28" s="356"/>
      <c r="BC28" s="358"/>
      <c r="BD28" s="81"/>
      <c r="BE28" s="81"/>
      <c r="BF28" s="81"/>
      <c r="BG28" s="81"/>
      <c r="BH28" s="81"/>
    </row>
    <row r="29" spans="3:69" ht="12" customHeight="1">
      <c r="C29" s="71"/>
      <c r="D29" s="73"/>
      <c r="E29" s="74"/>
      <c r="F29" s="74"/>
      <c r="G29" s="74"/>
      <c r="H29" s="76"/>
      <c r="I29" s="74"/>
      <c r="J29" s="74"/>
      <c r="K29" s="73"/>
      <c r="L29" s="73"/>
      <c r="M29" s="74"/>
      <c r="N29" s="74"/>
      <c r="O29" s="74"/>
      <c r="P29" s="76"/>
      <c r="Q29" s="74"/>
      <c r="R29" s="74"/>
      <c r="S29" s="73"/>
      <c r="T29" s="71"/>
      <c r="U29" s="71"/>
      <c r="V29" s="71"/>
      <c r="W29" s="70"/>
      <c r="X29" s="339" t="str">
        <f>HYPERLINK('抽選結果 '!O31)</f>
        <v>寝屋川</v>
      </c>
      <c r="Y29" s="340"/>
      <c r="Z29" s="341"/>
      <c r="AA29" s="352"/>
      <c r="AB29" s="353"/>
      <c r="AC29" s="360"/>
      <c r="AD29" s="316" t="s">
        <v>96</v>
      </c>
      <c r="AE29" s="317"/>
      <c r="AF29" s="318"/>
      <c r="AG29" s="316" t="s">
        <v>40</v>
      </c>
      <c r="AH29" s="317"/>
      <c r="AI29" s="319"/>
      <c r="AJ29" s="81"/>
      <c r="AK29" s="81"/>
      <c r="AL29" s="81"/>
      <c r="AM29" s="81"/>
      <c r="AN29" s="81"/>
      <c r="AO29" s="81"/>
      <c r="AP29" s="81"/>
      <c r="AQ29" s="70"/>
      <c r="AR29" s="367" t="str">
        <f>HYPERLINK('抽選結果 '!O34)</f>
        <v>堺</v>
      </c>
      <c r="AS29" s="368"/>
      <c r="AT29" s="369"/>
      <c r="AU29" s="352"/>
      <c r="AV29" s="353"/>
      <c r="AW29" s="360"/>
      <c r="AX29" s="316" t="s">
        <v>96</v>
      </c>
      <c r="AY29" s="317"/>
      <c r="AZ29" s="318"/>
      <c r="BA29" s="316" t="s">
        <v>40</v>
      </c>
      <c r="BB29" s="317"/>
      <c r="BC29" s="319"/>
      <c r="BD29" s="81"/>
      <c r="BE29" s="81"/>
      <c r="BF29" s="81"/>
      <c r="BG29" s="81"/>
      <c r="BH29" s="81"/>
    </row>
    <row r="30" spans="3:69" ht="12" customHeight="1">
      <c r="C30" s="71"/>
      <c r="D30" s="73"/>
      <c r="E30" s="75"/>
      <c r="F30" s="73"/>
      <c r="G30" s="313" t="s">
        <v>96</v>
      </c>
      <c r="H30" s="313"/>
      <c r="I30" s="73"/>
      <c r="J30" s="73"/>
      <c r="K30" s="75"/>
      <c r="L30" s="73"/>
      <c r="M30" s="75"/>
      <c r="N30" s="73"/>
      <c r="O30" s="313" t="s">
        <v>40</v>
      </c>
      <c r="P30" s="313"/>
      <c r="Q30" s="73"/>
      <c r="R30" s="73"/>
      <c r="S30" s="75"/>
      <c r="T30" s="71"/>
      <c r="U30" s="71"/>
      <c r="V30" s="71"/>
      <c r="W30" s="70"/>
      <c r="X30" s="359"/>
      <c r="Y30" s="340"/>
      <c r="Z30" s="341"/>
      <c r="AA30" s="345"/>
      <c r="AB30" s="346"/>
      <c r="AC30" s="361"/>
      <c r="AD30" s="320" t="str">
        <f>HYPERLINK(X33)</f>
        <v>淀川</v>
      </c>
      <c r="AE30" s="321"/>
      <c r="AF30" s="322"/>
      <c r="AG30" s="320" t="str">
        <f>HYPERLINK(X31)</f>
        <v>大阪中央</v>
      </c>
      <c r="AH30" s="321"/>
      <c r="AI30" s="323"/>
      <c r="AJ30" s="83"/>
      <c r="AK30" s="81"/>
      <c r="AL30" s="81"/>
      <c r="AM30" s="81"/>
      <c r="AN30" s="81"/>
      <c r="AO30" s="81"/>
      <c r="AP30" s="81"/>
      <c r="AQ30" s="70"/>
      <c r="AR30" s="370"/>
      <c r="AS30" s="368"/>
      <c r="AT30" s="369"/>
      <c r="AU30" s="345"/>
      <c r="AV30" s="346"/>
      <c r="AW30" s="361"/>
      <c r="AX30" s="320" t="str">
        <f>HYPERLINK(AR33)</f>
        <v>阿部野</v>
      </c>
      <c r="AY30" s="321"/>
      <c r="AZ30" s="322"/>
      <c r="BA30" s="320" t="str">
        <f>HYPERLINK(AR31)</f>
        <v>東淀川</v>
      </c>
      <c r="BB30" s="321"/>
      <c r="BC30" s="323"/>
      <c r="BD30" s="83"/>
      <c r="BE30" s="81"/>
      <c r="BF30" s="81"/>
      <c r="BG30" s="81"/>
      <c r="BH30" s="81"/>
    </row>
    <row r="31" spans="3:69" ht="12" customHeight="1">
      <c r="C31" s="71"/>
      <c r="D31" s="73"/>
      <c r="E31" s="75"/>
      <c r="F31" s="324" t="str">
        <f>HYPERLINK(AR20)</f>
        <v>枚方</v>
      </c>
      <c r="G31" s="324"/>
      <c r="H31" s="325"/>
      <c r="I31" s="325"/>
      <c r="J31" s="73"/>
      <c r="K31" s="75"/>
      <c r="L31" s="73"/>
      <c r="M31" s="75"/>
      <c r="N31" s="73"/>
      <c r="O31" s="365" t="str">
        <f>HYPERLINK(AW20)</f>
        <v>四条畷</v>
      </c>
      <c r="P31" s="366"/>
      <c r="Q31" s="73"/>
      <c r="R31" s="73"/>
      <c r="S31" s="75"/>
      <c r="T31" s="71"/>
      <c r="U31" s="71"/>
      <c r="V31" s="71"/>
      <c r="W31" s="70"/>
      <c r="X31" s="362" t="str">
        <f>HYPERLINK('抽選結果 '!O32)</f>
        <v>大阪中央</v>
      </c>
      <c r="Y31" s="340"/>
      <c r="Z31" s="341"/>
      <c r="AA31" s="345"/>
      <c r="AB31" s="346"/>
      <c r="AC31" s="346"/>
      <c r="AD31" s="346"/>
      <c r="AE31" s="346"/>
      <c r="AF31" s="361"/>
      <c r="AG31" s="327" t="s">
        <v>113</v>
      </c>
      <c r="AH31" s="328"/>
      <c r="AI31" s="329"/>
      <c r="AJ31" s="77"/>
      <c r="AK31" s="81"/>
      <c r="AL31" s="81"/>
      <c r="AM31" s="81"/>
      <c r="AN31" s="81"/>
      <c r="AO31" s="81"/>
      <c r="AP31" s="81"/>
      <c r="AQ31" s="70"/>
      <c r="AR31" s="339" t="str">
        <f>HYPERLINK('抽選結果 '!O35)</f>
        <v>東淀川</v>
      </c>
      <c r="AS31" s="340"/>
      <c r="AT31" s="341"/>
      <c r="AU31" s="345"/>
      <c r="AV31" s="346"/>
      <c r="AW31" s="346"/>
      <c r="AX31" s="346"/>
      <c r="AY31" s="346"/>
      <c r="AZ31" s="361"/>
      <c r="BA31" s="327" t="s">
        <v>113</v>
      </c>
      <c r="BB31" s="328"/>
      <c r="BC31" s="329"/>
      <c r="BD31" s="93"/>
      <c r="BE31" s="81"/>
      <c r="BF31" s="81"/>
      <c r="BG31" s="81"/>
      <c r="BH31" s="81"/>
    </row>
    <row r="32" spans="3:69" ht="12" customHeight="1">
      <c r="C32" s="71"/>
      <c r="D32" s="73"/>
      <c r="E32" s="75"/>
      <c r="F32" s="73"/>
      <c r="G32" s="73"/>
      <c r="H32" s="73"/>
      <c r="I32" s="73"/>
      <c r="J32" s="73"/>
      <c r="K32" s="75"/>
      <c r="L32" s="73"/>
      <c r="M32" s="75"/>
      <c r="N32" s="73"/>
      <c r="O32" s="73"/>
      <c r="P32" s="73"/>
      <c r="Q32" s="73"/>
      <c r="R32" s="73"/>
      <c r="S32" s="75"/>
      <c r="T32" s="71"/>
      <c r="U32" s="71"/>
      <c r="V32" s="71"/>
      <c r="W32" s="70"/>
      <c r="X32" s="359"/>
      <c r="Y32" s="340"/>
      <c r="Z32" s="341"/>
      <c r="AA32" s="345"/>
      <c r="AB32" s="346"/>
      <c r="AC32" s="346"/>
      <c r="AD32" s="346"/>
      <c r="AE32" s="346"/>
      <c r="AF32" s="361"/>
      <c r="AG32" s="320" t="str">
        <f>HYPERLINK(X29)</f>
        <v>寝屋川</v>
      </c>
      <c r="AH32" s="321"/>
      <c r="AI32" s="323"/>
      <c r="AJ32" s="81"/>
      <c r="AK32" s="81"/>
      <c r="AL32" s="81"/>
      <c r="AM32" s="81"/>
      <c r="AN32" s="81"/>
      <c r="AO32" s="81"/>
      <c r="AP32" s="81"/>
      <c r="AQ32" s="70"/>
      <c r="AR32" s="359"/>
      <c r="AS32" s="340"/>
      <c r="AT32" s="341"/>
      <c r="AU32" s="345"/>
      <c r="AV32" s="346"/>
      <c r="AW32" s="346"/>
      <c r="AX32" s="346"/>
      <c r="AY32" s="346"/>
      <c r="AZ32" s="361"/>
      <c r="BA32" s="336" t="str">
        <f>HYPERLINK(AR29)</f>
        <v>堺</v>
      </c>
      <c r="BB32" s="321"/>
      <c r="BC32" s="323"/>
      <c r="BD32" s="81"/>
      <c r="BE32" s="81"/>
      <c r="BF32" s="81"/>
      <c r="BG32" s="81"/>
      <c r="BH32" s="81"/>
    </row>
    <row r="33" spans="3:60" ht="12" customHeight="1">
      <c r="C33" s="71"/>
      <c r="D33" s="330" t="str">
        <f>HYPERLINK('抽選結果 '!O27)</f>
        <v>合同A</v>
      </c>
      <c r="E33" s="331"/>
      <c r="F33" s="331"/>
      <c r="G33" s="73"/>
      <c r="H33" s="73"/>
      <c r="I33" s="337" t="str">
        <f>HYPERLINK('抽選結果 '!O28)</f>
        <v>花園</v>
      </c>
      <c r="J33" s="338"/>
      <c r="K33" s="338"/>
      <c r="L33" s="330" t="str">
        <f>HYPERLINK('抽選結果 '!O29)</f>
        <v>交野</v>
      </c>
      <c r="M33" s="331"/>
      <c r="N33" s="331"/>
      <c r="O33" s="73"/>
      <c r="P33" s="73"/>
      <c r="Q33" s="337" t="str">
        <f>HYPERLINK('抽選結果 '!O30)</f>
        <v>高槻</v>
      </c>
      <c r="R33" s="338"/>
      <c r="S33" s="338"/>
      <c r="T33" s="71"/>
      <c r="U33" s="71"/>
      <c r="V33" s="71"/>
      <c r="W33" s="70"/>
      <c r="X33" s="339" t="str">
        <f>HYPERLINK('抽選結果 '!O33)</f>
        <v>淀川</v>
      </c>
      <c r="Y33" s="340"/>
      <c r="Z33" s="341"/>
      <c r="AA33" s="345"/>
      <c r="AB33" s="346"/>
      <c r="AC33" s="346"/>
      <c r="AD33" s="346"/>
      <c r="AE33" s="346"/>
      <c r="AF33" s="346"/>
      <c r="AG33" s="349"/>
      <c r="AH33" s="349"/>
      <c r="AI33" s="350"/>
      <c r="AJ33" s="81"/>
      <c r="AK33" s="95"/>
      <c r="AL33" s="96"/>
      <c r="AM33" s="96"/>
      <c r="AN33" s="96"/>
      <c r="AO33" s="96"/>
      <c r="AP33" s="96"/>
      <c r="AQ33" s="70"/>
      <c r="AR33" s="339" t="str">
        <f>HYPERLINK('抽選結果 '!O36)</f>
        <v>阿部野</v>
      </c>
      <c r="AS33" s="340"/>
      <c r="AT33" s="341"/>
      <c r="AU33" s="345"/>
      <c r="AV33" s="346"/>
      <c r="AW33" s="346"/>
      <c r="AX33" s="346"/>
      <c r="AY33" s="346"/>
      <c r="AZ33" s="346"/>
      <c r="BA33" s="349"/>
      <c r="BB33" s="349"/>
      <c r="BC33" s="350"/>
      <c r="BD33" s="81"/>
      <c r="BE33" s="77"/>
      <c r="BF33" s="98"/>
      <c r="BG33" s="98"/>
      <c r="BH33" s="96"/>
    </row>
    <row r="34" spans="3:60" ht="12" customHeight="1">
      <c r="C34" s="71"/>
      <c r="D34" s="78"/>
      <c r="E34" s="78"/>
      <c r="F34" s="78"/>
      <c r="G34" s="73"/>
      <c r="H34" s="76"/>
      <c r="I34" s="90"/>
      <c r="J34" s="90"/>
      <c r="K34" s="333" t="s">
        <v>113</v>
      </c>
      <c r="L34" s="333"/>
      <c r="M34" s="91"/>
      <c r="N34" s="91"/>
      <c r="O34" s="74"/>
      <c r="P34" s="75"/>
      <c r="Q34" s="92"/>
      <c r="R34" s="92"/>
      <c r="S34" s="92"/>
      <c r="T34" s="71"/>
      <c r="U34" s="71"/>
      <c r="V34" s="71"/>
      <c r="W34" s="70"/>
      <c r="X34" s="342"/>
      <c r="Y34" s="343"/>
      <c r="Z34" s="344"/>
      <c r="AA34" s="347"/>
      <c r="AB34" s="348"/>
      <c r="AC34" s="348"/>
      <c r="AD34" s="348"/>
      <c r="AE34" s="348"/>
      <c r="AF34" s="348"/>
      <c r="AG34" s="348"/>
      <c r="AH34" s="348"/>
      <c r="AI34" s="351"/>
      <c r="AJ34" s="81"/>
      <c r="AK34" s="84"/>
      <c r="AL34" s="84"/>
      <c r="AM34" s="84"/>
      <c r="AN34" s="84"/>
      <c r="AO34" s="84"/>
      <c r="AP34" s="84"/>
      <c r="AQ34" s="70"/>
      <c r="AR34" s="342"/>
      <c r="AS34" s="343"/>
      <c r="AT34" s="344"/>
      <c r="AU34" s="347"/>
      <c r="AV34" s="348"/>
      <c r="AW34" s="348"/>
      <c r="AX34" s="348"/>
      <c r="AY34" s="348"/>
      <c r="AZ34" s="348"/>
      <c r="BA34" s="348"/>
      <c r="BB34" s="348"/>
      <c r="BC34" s="351"/>
      <c r="BD34" s="81"/>
      <c r="BE34" s="84"/>
      <c r="BF34" s="84"/>
      <c r="BG34" s="84"/>
      <c r="BH34" s="84"/>
    </row>
    <row r="35" spans="3:60" ht="12" customHeight="1">
      <c r="C35" s="71"/>
      <c r="D35" s="78"/>
      <c r="E35" s="78"/>
      <c r="F35" s="78"/>
      <c r="G35" s="334"/>
      <c r="H35" s="334"/>
      <c r="I35" s="334"/>
      <c r="J35" s="324" t="str">
        <f>HYPERLINK(AZ20)</f>
        <v>南大阪</v>
      </c>
      <c r="K35" s="324"/>
      <c r="L35" s="325"/>
      <c r="M35" s="325"/>
      <c r="N35" s="334"/>
      <c r="O35" s="334"/>
      <c r="P35" s="334"/>
      <c r="Q35" s="92"/>
      <c r="R35" s="92"/>
      <c r="S35" s="92"/>
      <c r="T35" s="71"/>
      <c r="U35" s="71"/>
      <c r="V35" s="71"/>
      <c r="W35" s="70"/>
      <c r="X35" s="71"/>
      <c r="Y35" s="72"/>
      <c r="Z35" s="72"/>
      <c r="AA35" s="72"/>
      <c r="AB35" s="72"/>
      <c r="AC35" s="72"/>
      <c r="AD35" s="72"/>
      <c r="AE35" s="84"/>
      <c r="AF35" s="85"/>
      <c r="AG35" s="86"/>
      <c r="AH35" s="72"/>
      <c r="AI35" s="72"/>
      <c r="AJ35" s="72"/>
      <c r="AK35" s="84"/>
      <c r="AL35" s="84"/>
      <c r="AM35" s="84"/>
      <c r="AN35" s="84"/>
      <c r="AO35" s="84"/>
      <c r="AP35" s="84"/>
      <c r="AQ35" s="70"/>
      <c r="AR35" s="71"/>
      <c r="AS35" s="72"/>
      <c r="AT35" s="72"/>
      <c r="AU35" s="72"/>
      <c r="AV35" s="72"/>
      <c r="AW35" s="72"/>
      <c r="AX35" s="72"/>
      <c r="AY35" s="84"/>
      <c r="AZ35" s="85"/>
      <c r="BA35" s="86"/>
      <c r="BB35" s="72"/>
      <c r="BC35" s="72"/>
      <c r="BD35" s="72"/>
      <c r="BE35" s="84"/>
      <c r="BF35" s="84"/>
      <c r="BG35" s="84"/>
      <c r="BH35" s="84"/>
    </row>
    <row r="36" spans="3:60" ht="12" customHeight="1">
      <c r="C36" s="71"/>
      <c r="D36" s="78"/>
      <c r="E36" s="78"/>
      <c r="F36" s="78"/>
      <c r="G36" s="78"/>
      <c r="H36" s="78"/>
      <c r="I36" s="78"/>
      <c r="J36" s="92"/>
      <c r="K36" s="80"/>
      <c r="L36" s="88"/>
      <c r="M36" s="78"/>
      <c r="N36" s="78"/>
      <c r="O36" s="78"/>
      <c r="P36" s="78"/>
      <c r="Q36" s="92"/>
      <c r="R36" s="92"/>
      <c r="S36" s="92"/>
      <c r="T36" s="71"/>
      <c r="U36" s="71"/>
      <c r="V36" s="71"/>
      <c r="W36" s="70"/>
      <c r="X36" s="72"/>
      <c r="Y36" s="72"/>
      <c r="Z36" s="72"/>
      <c r="AA36" s="72"/>
      <c r="AB36" s="72"/>
      <c r="AC36" s="72"/>
      <c r="AD36" s="84"/>
      <c r="AE36" s="79"/>
      <c r="AF36" s="97"/>
      <c r="AG36" s="72"/>
      <c r="AH36" s="72"/>
      <c r="AI36" s="72"/>
      <c r="AJ36" s="72"/>
      <c r="AK36" s="84"/>
      <c r="AL36" s="84"/>
      <c r="AM36" s="84"/>
      <c r="AN36" s="84"/>
      <c r="AO36" s="84"/>
      <c r="AP36" s="84"/>
      <c r="AQ36" s="70"/>
      <c r="AR36" s="72"/>
      <c r="AS36" s="72"/>
      <c r="AT36" s="72"/>
      <c r="AU36" s="72"/>
      <c r="AV36" s="72"/>
      <c r="AW36" s="72"/>
      <c r="AX36" s="84"/>
      <c r="AY36" s="79"/>
      <c r="AZ36" s="97"/>
      <c r="BA36" s="72"/>
      <c r="BB36" s="72"/>
      <c r="BC36" s="72"/>
      <c r="BD36" s="72"/>
      <c r="BE36" s="84"/>
      <c r="BF36" s="84"/>
      <c r="BG36" s="84"/>
      <c r="BH36" s="84"/>
    </row>
    <row r="37" spans="3:60" ht="12" customHeight="1">
      <c r="D37" s="310" t="s">
        <v>207</v>
      </c>
      <c r="E37" s="310"/>
      <c r="F37" s="310"/>
      <c r="G37" s="310"/>
      <c r="H37" s="310"/>
      <c r="I37" s="70"/>
      <c r="J37" s="70"/>
      <c r="K37" s="70"/>
      <c r="L37" s="70"/>
      <c r="M37" s="70"/>
      <c r="N37" s="70"/>
      <c r="O37" s="70"/>
      <c r="P37" s="73"/>
      <c r="Q37" s="73"/>
      <c r="R37" s="73"/>
      <c r="S37" s="73"/>
      <c r="T37" s="71"/>
      <c r="U37" s="71"/>
      <c r="V37" s="71"/>
      <c r="W37" s="70"/>
      <c r="X37" s="94"/>
      <c r="Y37" s="94"/>
      <c r="Z37" s="94"/>
      <c r="AA37" s="94"/>
      <c r="AB37" s="94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70"/>
      <c r="AR37" s="94"/>
      <c r="AS37" s="94"/>
      <c r="AT37" s="94"/>
      <c r="AU37" s="94"/>
      <c r="AV37" s="94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</row>
    <row r="38" spans="3:60" ht="12" customHeight="1">
      <c r="C38" s="32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3:60" ht="12" customHeight="1">
      <c r="C39" s="32"/>
      <c r="D39" s="352"/>
      <c r="E39" s="353"/>
      <c r="F39" s="353"/>
      <c r="G39" s="364" t="str">
        <f>HYPERLINK(D41)</f>
        <v>大阪</v>
      </c>
      <c r="H39" s="355"/>
      <c r="I39" s="355"/>
      <c r="J39" s="354" t="str">
        <f>HYPERLINK(D43)</f>
        <v>吹田</v>
      </c>
      <c r="K39" s="355"/>
      <c r="L39" s="355"/>
      <c r="M39" s="354" t="str">
        <f>HYPERLINK(D45)</f>
        <v>東大阪</v>
      </c>
      <c r="N39" s="355"/>
      <c r="O39" s="357"/>
      <c r="P39" s="81"/>
      <c r="Q39" s="81"/>
      <c r="R39" s="81"/>
      <c r="S39" s="81"/>
      <c r="T39" s="81"/>
    </row>
    <row r="40" spans="3:60" ht="12" customHeight="1">
      <c r="C40" s="32"/>
      <c r="D40" s="345"/>
      <c r="E40" s="346"/>
      <c r="F40" s="346"/>
      <c r="G40" s="356"/>
      <c r="H40" s="356"/>
      <c r="I40" s="356"/>
      <c r="J40" s="356"/>
      <c r="K40" s="356"/>
      <c r="L40" s="356"/>
      <c r="M40" s="356"/>
      <c r="N40" s="356"/>
      <c r="O40" s="358"/>
      <c r="P40" s="81"/>
      <c r="Q40" s="81"/>
      <c r="R40" s="81"/>
      <c r="S40" s="81"/>
      <c r="T40" s="81"/>
    </row>
    <row r="41" spans="3:60" ht="12" customHeight="1">
      <c r="C41" s="32"/>
      <c r="D41" s="367" t="str">
        <f>HYPERLINK('抽選結果 '!O37)</f>
        <v>大阪</v>
      </c>
      <c r="E41" s="368"/>
      <c r="F41" s="369"/>
      <c r="G41" s="352"/>
      <c r="H41" s="353"/>
      <c r="I41" s="360"/>
      <c r="J41" s="316" t="s">
        <v>96</v>
      </c>
      <c r="K41" s="317"/>
      <c r="L41" s="318"/>
      <c r="M41" s="316" t="s">
        <v>40</v>
      </c>
      <c r="N41" s="317"/>
      <c r="O41" s="319"/>
      <c r="P41" s="81"/>
      <c r="Q41" s="81"/>
      <c r="R41" s="81"/>
      <c r="S41" s="81"/>
      <c r="T41" s="81"/>
    </row>
    <row r="42" spans="3:60" ht="12" customHeight="1">
      <c r="C42" s="32"/>
      <c r="D42" s="370"/>
      <c r="E42" s="368"/>
      <c r="F42" s="369"/>
      <c r="G42" s="345"/>
      <c r="H42" s="346"/>
      <c r="I42" s="361"/>
      <c r="J42" s="320" t="str">
        <f>HYPERLINK(D45)</f>
        <v>東大阪</v>
      </c>
      <c r="K42" s="321"/>
      <c r="L42" s="322"/>
      <c r="M42" s="320" t="str">
        <f>HYPERLINK(D43)</f>
        <v>吹田</v>
      </c>
      <c r="N42" s="321"/>
      <c r="O42" s="323"/>
      <c r="P42" s="81"/>
      <c r="Q42" s="81"/>
      <c r="R42" s="81"/>
      <c r="S42" s="81"/>
      <c r="T42" s="81"/>
    </row>
    <row r="43" spans="3:60" ht="12" customHeight="1">
      <c r="C43" s="32"/>
      <c r="D43" s="339" t="str">
        <f>HYPERLINK('抽選結果 '!O38)</f>
        <v>吹田</v>
      </c>
      <c r="E43" s="340"/>
      <c r="F43" s="341"/>
      <c r="G43" s="345"/>
      <c r="H43" s="346"/>
      <c r="I43" s="346"/>
      <c r="J43" s="346"/>
      <c r="K43" s="346"/>
      <c r="L43" s="361"/>
      <c r="M43" s="327" t="s">
        <v>113</v>
      </c>
      <c r="N43" s="328"/>
      <c r="O43" s="329"/>
      <c r="P43" s="83"/>
      <c r="Q43" s="81"/>
      <c r="R43" s="81"/>
      <c r="S43" s="81"/>
      <c r="T43" s="81"/>
    </row>
    <row r="44" spans="3:60" ht="12" customHeight="1">
      <c r="C44" s="32"/>
      <c r="D44" s="359"/>
      <c r="E44" s="340"/>
      <c r="F44" s="341"/>
      <c r="G44" s="345"/>
      <c r="H44" s="346"/>
      <c r="I44" s="346"/>
      <c r="J44" s="346"/>
      <c r="K44" s="346"/>
      <c r="L44" s="361"/>
      <c r="M44" s="336" t="str">
        <f>HYPERLINK(D41)</f>
        <v>大阪</v>
      </c>
      <c r="N44" s="321"/>
      <c r="O44" s="323"/>
      <c r="P44" s="93"/>
      <c r="Q44" s="81"/>
      <c r="R44" s="81"/>
      <c r="S44" s="81"/>
      <c r="T44" s="81"/>
    </row>
    <row r="45" spans="3:60" ht="12" customHeight="1">
      <c r="C45" s="32"/>
      <c r="D45" s="339" t="str">
        <f>HYPERLINK('抽選結果 '!O39)</f>
        <v>東大阪</v>
      </c>
      <c r="E45" s="340"/>
      <c r="F45" s="341"/>
      <c r="G45" s="345"/>
      <c r="H45" s="346"/>
      <c r="I45" s="346"/>
      <c r="J45" s="346"/>
      <c r="K45" s="346"/>
      <c r="L45" s="346"/>
      <c r="M45" s="349"/>
      <c r="N45" s="349"/>
      <c r="O45" s="350"/>
      <c r="P45" s="81"/>
      <c r="Q45" s="81"/>
      <c r="R45" s="81"/>
      <c r="S45" s="81"/>
      <c r="T45" s="81"/>
    </row>
    <row r="46" spans="3:60" ht="12" customHeight="1">
      <c r="C46" s="32"/>
      <c r="D46" s="342"/>
      <c r="E46" s="343"/>
      <c r="F46" s="344"/>
      <c r="G46" s="347"/>
      <c r="H46" s="348"/>
      <c r="I46" s="348"/>
      <c r="J46" s="348"/>
      <c r="K46" s="348"/>
      <c r="L46" s="348"/>
      <c r="M46" s="348"/>
      <c r="N46" s="348"/>
      <c r="O46" s="351"/>
      <c r="P46" s="81"/>
      <c r="Q46" s="95"/>
      <c r="R46" s="96"/>
      <c r="S46" s="96"/>
      <c r="T46" s="96"/>
    </row>
    <row r="47" spans="3:60" ht="12" customHeight="1">
      <c r="C47" s="32"/>
      <c r="D47" s="72"/>
      <c r="E47" s="72"/>
      <c r="F47" s="72"/>
      <c r="G47" s="81"/>
      <c r="H47" s="81"/>
      <c r="I47" s="84"/>
      <c r="J47" s="84"/>
      <c r="K47" s="83"/>
      <c r="L47" s="83"/>
      <c r="M47" s="72"/>
      <c r="N47" s="72"/>
      <c r="O47" s="81"/>
      <c r="P47" s="81"/>
      <c r="Q47" s="84"/>
      <c r="R47" s="84"/>
      <c r="S47" s="84"/>
      <c r="T47" s="84"/>
    </row>
    <row r="48" spans="3:60" ht="12" customHeight="1">
      <c r="C48" s="32"/>
      <c r="D48" s="72"/>
      <c r="E48" s="72"/>
      <c r="F48" s="72"/>
      <c r="G48" s="72"/>
      <c r="H48" s="72"/>
      <c r="I48" s="72"/>
      <c r="J48" s="84"/>
      <c r="K48" s="79"/>
      <c r="L48" s="93"/>
      <c r="M48" s="72"/>
      <c r="N48" s="72"/>
      <c r="O48" s="72"/>
      <c r="P48" s="72"/>
      <c r="Q48" s="84"/>
      <c r="R48" s="84"/>
      <c r="S48" s="84"/>
      <c r="T48" s="84"/>
    </row>
    <row r="49" spans="4:20">
      <c r="D49" s="82"/>
      <c r="E49" s="82"/>
      <c r="F49" s="82"/>
      <c r="G49" s="82"/>
      <c r="H49" s="82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81"/>
    </row>
  </sheetData>
  <mergeCells count="192">
    <mergeCell ref="M43:O43"/>
    <mergeCell ref="M44:O44"/>
    <mergeCell ref="X5:Z6"/>
    <mergeCell ref="AA5:AC6"/>
    <mergeCell ref="D43:F44"/>
    <mergeCell ref="G43:I44"/>
    <mergeCell ref="J43:L44"/>
    <mergeCell ref="D45:F46"/>
    <mergeCell ref="G45:I46"/>
    <mergeCell ref="J45:L46"/>
    <mergeCell ref="M45:O46"/>
    <mergeCell ref="D9:F10"/>
    <mergeCell ref="G9:I10"/>
    <mergeCell ref="J9:L10"/>
    <mergeCell ref="M9:O10"/>
    <mergeCell ref="X9:Z10"/>
    <mergeCell ref="AA9:AC10"/>
    <mergeCell ref="D5:F6"/>
    <mergeCell ref="G5:I6"/>
    <mergeCell ref="D39:F40"/>
    <mergeCell ref="G39:I40"/>
    <mergeCell ref="J39:L40"/>
    <mergeCell ref="M39:O40"/>
    <mergeCell ref="D41:F42"/>
    <mergeCell ref="K34:L34"/>
    <mergeCell ref="G35:I35"/>
    <mergeCell ref="J35:M35"/>
    <mergeCell ref="N35:P35"/>
    <mergeCell ref="D37:H37"/>
    <mergeCell ref="J41:L41"/>
    <mergeCell ref="M41:O41"/>
    <mergeCell ref="J42:L42"/>
    <mergeCell ref="M42:O42"/>
    <mergeCell ref="G41:I42"/>
    <mergeCell ref="F31:I31"/>
    <mergeCell ref="O31:P31"/>
    <mergeCell ref="AG31:AI31"/>
    <mergeCell ref="BA31:BC31"/>
    <mergeCell ref="AG32:AI32"/>
    <mergeCell ref="BA32:BC32"/>
    <mergeCell ref="D33:F33"/>
    <mergeCell ref="I33:K33"/>
    <mergeCell ref="L33:N33"/>
    <mergeCell ref="Q33:S33"/>
    <mergeCell ref="X31:Z32"/>
    <mergeCell ref="AA31:AC32"/>
    <mergeCell ref="AD31:AF32"/>
    <mergeCell ref="AR31:AT32"/>
    <mergeCell ref="AU31:AW32"/>
    <mergeCell ref="AX31:AZ32"/>
    <mergeCell ref="X33:Z34"/>
    <mergeCell ref="AA33:AC34"/>
    <mergeCell ref="AD33:AF34"/>
    <mergeCell ref="AG33:AI34"/>
    <mergeCell ref="AR33:AT34"/>
    <mergeCell ref="AU33:AW34"/>
    <mergeCell ref="AX33:AZ34"/>
    <mergeCell ref="BA33:BC34"/>
    <mergeCell ref="AD29:AF29"/>
    <mergeCell ref="AG29:AI29"/>
    <mergeCell ref="AX29:AZ29"/>
    <mergeCell ref="BA29:BC29"/>
    <mergeCell ref="G30:H30"/>
    <mergeCell ref="O30:P30"/>
    <mergeCell ref="AD30:AF30"/>
    <mergeCell ref="AG30:AI30"/>
    <mergeCell ref="AX30:AZ30"/>
    <mergeCell ref="BA30:BC30"/>
    <mergeCell ref="X29:Z30"/>
    <mergeCell ref="AA29:AC30"/>
    <mergeCell ref="AR29:AT30"/>
    <mergeCell ref="AU29:AW30"/>
    <mergeCell ref="BB22:BD22"/>
    <mergeCell ref="D25:H25"/>
    <mergeCell ref="J25:M25"/>
    <mergeCell ref="X25:AB25"/>
    <mergeCell ref="AR25:AV25"/>
    <mergeCell ref="F26:G26"/>
    <mergeCell ref="P26:Q26"/>
    <mergeCell ref="K27:L27"/>
    <mergeCell ref="K28:L28"/>
    <mergeCell ref="X27:Z28"/>
    <mergeCell ref="AA27:AC28"/>
    <mergeCell ref="AD27:AF28"/>
    <mergeCell ref="AG27:AI28"/>
    <mergeCell ref="AR27:AT28"/>
    <mergeCell ref="AU27:AW28"/>
    <mergeCell ref="AX27:AZ28"/>
    <mergeCell ref="BA27:BC28"/>
    <mergeCell ref="K21:L21"/>
    <mergeCell ref="AE21:AF21"/>
    <mergeCell ref="AY21:AZ21"/>
    <mergeCell ref="G22:I22"/>
    <mergeCell ref="J22:M22"/>
    <mergeCell ref="N22:P22"/>
    <mergeCell ref="AA22:AC22"/>
    <mergeCell ref="AE22:AF22"/>
    <mergeCell ref="AH22:AJ22"/>
    <mergeCell ref="AU22:AW22"/>
    <mergeCell ref="AY22:AZ22"/>
    <mergeCell ref="F18:I18"/>
    <mergeCell ref="N18:Q18"/>
    <mergeCell ref="AA18:AB18"/>
    <mergeCell ref="AI18:AJ18"/>
    <mergeCell ref="AU18:AV18"/>
    <mergeCell ref="BB18:BE18"/>
    <mergeCell ref="D20:F20"/>
    <mergeCell ref="I20:K20"/>
    <mergeCell ref="L20:N20"/>
    <mergeCell ref="Q20:S20"/>
    <mergeCell ref="X20:Z20"/>
    <mergeCell ref="AC20:AE20"/>
    <mergeCell ref="AF20:AH20"/>
    <mergeCell ref="AK20:AM20"/>
    <mergeCell ref="AR20:AT20"/>
    <mergeCell ref="AW20:AY20"/>
    <mergeCell ref="AZ20:BB20"/>
    <mergeCell ref="BE20:BG20"/>
    <mergeCell ref="K15:L15"/>
    <mergeCell ref="AD15:AG15"/>
    <mergeCell ref="AX15:BA15"/>
    <mergeCell ref="G17:H17"/>
    <mergeCell ref="O17:P17"/>
    <mergeCell ref="AA17:AB17"/>
    <mergeCell ref="AI17:AJ17"/>
    <mergeCell ref="AU17:AV17"/>
    <mergeCell ref="BC17:BD17"/>
    <mergeCell ref="F13:G13"/>
    <mergeCell ref="P13:Q13"/>
    <mergeCell ref="Z13:AA13"/>
    <mergeCell ref="AJ13:AK13"/>
    <mergeCell ref="AT13:AU13"/>
    <mergeCell ref="BD13:BE13"/>
    <mergeCell ref="K14:L14"/>
    <mergeCell ref="AE14:AF14"/>
    <mergeCell ref="AY14:AZ14"/>
    <mergeCell ref="M8:O8"/>
    <mergeCell ref="AG8:AI8"/>
    <mergeCell ref="BA8:BC8"/>
    <mergeCell ref="D12:H12"/>
    <mergeCell ref="J12:M12"/>
    <mergeCell ref="X12:AB12"/>
    <mergeCell ref="AD12:AG12"/>
    <mergeCell ref="AR12:AV12"/>
    <mergeCell ref="AX12:BA12"/>
    <mergeCell ref="AD9:AF10"/>
    <mergeCell ref="AG9:AI10"/>
    <mergeCell ref="AR7:AT8"/>
    <mergeCell ref="AU7:AW8"/>
    <mergeCell ref="AX7:AZ8"/>
    <mergeCell ref="AR9:AT10"/>
    <mergeCell ref="AU9:AW10"/>
    <mergeCell ref="AX9:AZ10"/>
    <mergeCell ref="BA9:BC10"/>
    <mergeCell ref="D7:F8"/>
    <mergeCell ref="G7:I8"/>
    <mergeCell ref="J7:L8"/>
    <mergeCell ref="X7:Z8"/>
    <mergeCell ref="AA7:AC8"/>
    <mergeCell ref="AD7:AF8"/>
    <mergeCell ref="J6:L6"/>
    <mergeCell ref="M6:O6"/>
    <mergeCell ref="AD6:AF6"/>
    <mergeCell ref="AG6:AI6"/>
    <mergeCell ref="AX6:AZ6"/>
    <mergeCell ref="BA6:BC6"/>
    <mergeCell ref="M7:O7"/>
    <mergeCell ref="AG7:AI7"/>
    <mergeCell ref="BA7:BC7"/>
    <mergeCell ref="AR5:AT6"/>
    <mergeCell ref="AU5:AW6"/>
    <mergeCell ref="D1:H1"/>
    <mergeCell ref="X1:AB1"/>
    <mergeCell ref="AR1:AV1"/>
    <mergeCell ref="J5:L5"/>
    <mergeCell ref="M5:O5"/>
    <mergeCell ref="AD5:AF5"/>
    <mergeCell ref="AG5:AI5"/>
    <mergeCell ref="AX5:AZ5"/>
    <mergeCell ref="BA5:BC5"/>
    <mergeCell ref="D3:F4"/>
    <mergeCell ref="G3:I4"/>
    <mergeCell ref="J3:L4"/>
    <mergeCell ref="M3:O4"/>
    <mergeCell ref="X3:Z4"/>
    <mergeCell ref="AA3:AC4"/>
    <mergeCell ref="AD3:AF4"/>
    <mergeCell ref="AG3:AI4"/>
    <mergeCell ref="AR3:AT4"/>
    <mergeCell ref="AU3:AW4"/>
    <mergeCell ref="AX3:AZ4"/>
    <mergeCell ref="BA3:BC4"/>
  </mergeCells>
  <phoneticPr fontId="27"/>
  <pageMargins left="0.59055118110236204" right="0.196850393700787" top="0.39370078740157499" bottom="0.196850393700787" header="0" footer="0"/>
  <pageSetup paperSize="9" scale="10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E5" sqref="E5"/>
    </sheetView>
  </sheetViews>
  <sheetFormatPr defaultColWidth="8.75" defaultRowHeight="13.5"/>
  <cols>
    <col min="1" max="1" width="4.75" customWidth="1"/>
    <col min="2" max="2" width="4.625" customWidth="1"/>
    <col min="4" max="4" width="4.5" customWidth="1"/>
    <col min="5" max="5" width="9"/>
    <col min="6" max="6" width="4.75" customWidth="1"/>
    <col min="7" max="7" width="4.625" customWidth="1"/>
    <col min="8" max="8" width="9"/>
    <col min="9" max="9" width="4.625" customWidth="1"/>
    <col min="11" max="11" width="4.75" customWidth="1"/>
    <col min="12" max="12" width="4.625" customWidth="1"/>
    <col min="14" max="14" width="4.625" customWidth="1"/>
  </cols>
  <sheetData>
    <row r="1" spans="1:16">
      <c r="B1" s="371" t="s">
        <v>29</v>
      </c>
      <c r="C1" s="372"/>
      <c r="D1" s="372"/>
      <c r="E1" s="373"/>
      <c r="F1" s="57"/>
      <c r="G1" s="372" t="s">
        <v>208</v>
      </c>
      <c r="H1" s="372"/>
      <c r="I1" s="372"/>
      <c r="J1" s="373"/>
      <c r="K1" s="57"/>
      <c r="L1" s="372" t="s">
        <v>209</v>
      </c>
      <c r="M1" s="372"/>
      <c r="N1" s="372"/>
      <c r="O1" s="373"/>
    </row>
    <row r="2" spans="1:16">
      <c r="A2" s="374" t="s">
        <v>11</v>
      </c>
      <c r="B2" s="58">
        <v>1</v>
      </c>
      <c r="C2" s="59" t="s">
        <v>210</v>
      </c>
      <c r="D2" s="33">
        <v>7</v>
      </c>
      <c r="E2" s="60" t="str">
        <f>VLOOKUP(D2,B2:C10,2)</f>
        <v>住之江</v>
      </c>
      <c r="F2" s="375" t="s">
        <v>11</v>
      </c>
      <c r="G2" s="5">
        <v>1</v>
      </c>
      <c r="H2" s="59" t="s">
        <v>211</v>
      </c>
      <c r="I2" s="6">
        <v>11</v>
      </c>
      <c r="J2" s="66" t="str">
        <f>VLOOKUP(I2,G2:H16,2)</f>
        <v>阿部野</v>
      </c>
      <c r="K2" s="374" t="s">
        <v>11</v>
      </c>
      <c r="L2" s="5">
        <v>1</v>
      </c>
      <c r="M2" s="59" t="s">
        <v>112</v>
      </c>
      <c r="N2" s="6">
        <v>5</v>
      </c>
      <c r="O2" s="66" t="str">
        <f>VLOOKUP(N2,L2:M21,2)</f>
        <v>枚方</v>
      </c>
      <c r="P2" s="33"/>
    </row>
    <row r="3" spans="1:16">
      <c r="A3" s="374"/>
      <c r="B3" s="58">
        <v>2</v>
      </c>
      <c r="C3" s="59" t="s">
        <v>212</v>
      </c>
      <c r="D3" s="33">
        <v>10</v>
      </c>
      <c r="E3" s="60" t="str">
        <f>VLOOKUP(D3,B2:C11,2)</f>
        <v>吹田</v>
      </c>
      <c r="F3" s="375"/>
      <c r="G3" s="58">
        <v>2</v>
      </c>
      <c r="H3" s="59" t="s">
        <v>213</v>
      </c>
      <c r="I3" s="33">
        <v>3</v>
      </c>
      <c r="J3" s="60" t="str">
        <f>VLOOKUP(I3,G2:H16,2)</f>
        <v>高槻</v>
      </c>
      <c r="K3" s="374"/>
      <c r="L3" s="58">
        <v>2</v>
      </c>
      <c r="M3" s="61" t="s">
        <v>69</v>
      </c>
      <c r="N3" s="33">
        <v>8</v>
      </c>
      <c r="O3" s="60" t="str">
        <f>VLOOKUP(N3,L2:M21,2)</f>
        <v>大阪</v>
      </c>
      <c r="P3" s="33"/>
    </row>
    <row r="4" spans="1:16">
      <c r="A4" s="374"/>
      <c r="B4" s="58">
        <v>3</v>
      </c>
      <c r="C4" s="59" t="s">
        <v>123</v>
      </c>
      <c r="D4" s="33">
        <v>5</v>
      </c>
      <c r="E4" s="60" t="str">
        <f>VLOOKUP(D4,B2:C10,2)</f>
        <v>東大阪</v>
      </c>
      <c r="F4" s="375"/>
      <c r="G4" s="58">
        <v>3</v>
      </c>
      <c r="H4" s="61" t="s">
        <v>57</v>
      </c>
      <c r="I4" s="33">
        <v>7</v>
      </c>
      <c r="J4" s="60" t="str">
        <f>VLOOKUP(I4,G2:H16,2)</f>
        <v>東大阪１</v>
      </c>
      <c r="K4" s="374"/>
      <c r="L4" s="58">
        <v>3</v>
      </c>
      <c r="M4" s="61" t="s">
        <v>57</v>
      </c>
      <c r="N4" s="33">
        <v>4</v>
      </c>
      <c r="O4" s="60" t="str">
        <f>VLOOKUP(N4,L2:M21,2)</f>
        <v>OTJ</v>
      </c>
      <c r="P4" s="33"/>
    </row>
    <row r="5" spans="1:16">
      <c r="A5" s="374"/>
      <c r="B5" s="58">
        <v>4</v>
      </c>
      <c r="C5" s="59" t="s">
        <v>102</v>
      </c>
      <c r="D5" s="33">
        <v>6</v>
      </c>
      <c r="E5" s="60" t="str">
        <f>VLOOKUP(D5,B2:C10,2)</f>
        <v>堺</v>
      </c>
      <c r="F5" s="375"/>
      <c r="G5" s="58">
        <v>4</v>
      </c>
      <c r="H5" s="62" t="s">
        <v>107</v>
      </c>
      <c r="I5" s="33">
        <v>1</v>
      </c>
      <c r="J5" s="60" t="str">
        <f>VLOOKUP(I5,G2:H16,2)</f>
        <v>守口1</v>
      </c>
      <c r="K5" s="374"/>
      <c r="L5" s="58">
        <v>4</v>
      </c>
      <c r="M5" s="61" t="s">
        <v>85</v>
      </c>
      <c r="N5" s="33">
        <v>3</v>
      </c>
      <c r="O5" s="60" t="str">
        <f>VLOOKUP(N5,L2:M21,2)</f>
        <v>高槻</v>
      </c>
      <c r="P5" s="33"/>
    </row>
    <row r="6" spans="1:16">
      <c r="A6" s="374"/>
      <c r="B6" s="58">
        <v>5</v>
      </c>
      <c r="C6" s="59" t="s">
        <v>164</v>
      </c>
      <c r="D6" s="33">
        <v>9</v>
      </c>
      <c r="E6" s="60" t="str">
        <f>VLOOKUP(D6:D10,B2:C10,2)</f>
        <v>SUN</v>
      </c>
      <c r="F6" s="375"/>
      <c r="G6" s="58">
        <v>5</v>
      </c>
      <c r="H6" s="62" t="s">
        <v>138</v>
      </c>
      <c r="I6" s="33">
        <v>6</v>
      </c>
      <c r="J6" s="60" t="str">
        <f>VLOOKUP(I6,G2:H16,2)</f>
        <v>寝屋川</v>
      </c>
      <c r="K6" s="374"/>
      <c r="L6" s="58">
        <v>5</v>
      </c>
      <c r="M6" s="62" t="s">
        <v>107</v>
      </c>
      <c r="N6" s="33">
        <v>13</v>
      </c>
      <c r="O6" s="60" t="str">
        <f>VLOOKUP(N6,L2:M21,2)</f>
        <v>住之江</v>
      </c>
      <c r="P6" s="33"/>
    </row>
    <row r="7" spans="1:16">
      <c r="A7" s="374"/>
      <c r="B7" s="58">
        <v>6</v>
      </c>
      <c r="C7" s="59" t="s">
        <v>154</v>
      </c>
      <c r="D7" s="33">
        <v>2</v>
      </c>
      <c r="E7" s="60" t="str">
        <f>VLOOKUP(D7,B2:C10,2)</f>
        <v>守口２</v>
      </c>
      <c r="F7" s="375"/>
      <c r="G7" s="58">
        <v>6</v>
      </c>
      <c r="H7" s="59" t="s">
        <v>102</v>
      </c>
      <c r="I7" s="33">
        <v>8</v>
      </c>
      <c r="J7" s="60" t="str">
        <f>VLOOKUP(I7,G2:H16,2)</f>
        <v>東大阪２</v>
      </c>
      <c r="K7" s="374"/>
      <c r="L7" s="58">
        <v>6</v>
      </c>
      <c r="M7" s="61" t="s">
        <v>169</v>
      </c>
      <c r="N7" s="33">
        <v>17</v>
      </c>
      <c r="O7" s="60" t="str">
        <f>VLOOKUP(N7,L2:M21,2)</f>
        <v>吹田</v>
      </c>
      <c r="P7" s="33"/>
    </row>
    <row r="8" spans="1:16">
      <c r="A8" s="374"/>
      <c r="B8" s="58">
        <v>7</v>
      </c>
      <c r="C8" s="59" t="s">
        <v>133</v>
      </c>
      <c r="D8" s="33">
        <v>3</v>
      </c>
      <c r="E8" s="60" t="str">
        <f>VLOOKUP(D8,B2:C10,2)</f>
        <v>大阪</v>
      </c>
      <c r="F8" s="375"/>
      <c r="G8" s="58">
        <v>7</v>
      </c>
      <c r="H8" s="59" t="s">
        <v>214</v>
      </c>
      <c r="I8" s="33">
        <v>14</v>
      </c>
      <c r="J8" s="60" t="str">
        <f>VLOOKUP(I8,G2:H16,2)</f>
        <v>吹田</v>
      </c>
      <c r="K8" s="374"/>
      <c r="L8" s="58">
        <v>7</v>
      </c>
      <c r="M8" s="62" t="s">
        <v>138</v>
      </c>
      <c r="N8" s="33">
        <v>7</v>
      </c>
      <c r="O8" s="60" t="str">
        <f>VLOOKUP(N8,L2:M21,2)</f>
        <v>みなと</v>
      </c>
      <c r="P8" s="33"/>
    </row>
    <row r="9" spans="1:16">
      <c r="A9" s="374"/>
      <c r="B9" s="58">
        <v>8</v>
      </c>
      <c r="C9" s="59" t="s">
        <v>79</v>
      </c>
      <c r="D9" s="33">
        <v>4</v>
      </c>
      <c r="E9" s="60" t="str">
        <f>VLOOKUP(D9,B2:C10,2)</f>
        <v>寝屋川</v>
      </c>
      <c r="F9" s="375"/>
      <c r="G9" s="58">
        <v>8</v>
      </c>
      <c r="H9" s="59" t="s">
        <v>215</v>
      </c>
      <c r="I9" s="33">
        <v>5</v>
      </c>
      <c r="J9" s="60" t="str">
        <f>VLOOKUP(I9,G2:H16,2)</f>
        <v>みなと</v>
      </c>
      <c r="K9" s="374"/>
      <c r="L9" s="58">
        <v>8</v>
      </c>
      <c r="M9" s="59" t="s">
        <v>123</v>
      </c>
      <c r="N9" s="33">
        <v>12</v>
      </c>
      <c r="O9" s="60" t="str">
        <f>VLOOKUP(N9,L2:M21,2)</f>
        <v>大阪中央</v>
      </c>
      <c r="P9" s="33"/>
    </row>
    <row r="10" spans="1:16">
      <c r="A10" s="374"/>
      <c r="B10" s="58">
        <v>9</v>
      </c>
      <c r="C10" s="59" t="s">
        <v>49</v>
      </c>
      <c r="D10" s="33">
        <v>8</v>
      </c>
      <c r="E10" s="60" t="str">
        <f>VLOOKUP(D10,B2:C10,2)</f>
        <v>箕面</v>
      </c>
      <c r="F10" s="375"/>
      <c r="G10" s="58">
        <v>9</v>
      </c>
      <c r="H10" s="59" t="s">
        <v>154</v>
      </c>
      <c r="I10" s="33">
        <v>2</v>
      </c>
      <c r="J10" s="60" t="str">
        <f>VLOOKUP(I10,G2:H16,2)</f>
        <v>守口2</v>
      </c>
      <c r="K10" s="374"/>
      <c r="L10" s="58">
        <v>9</v>
      </c>
      <c r="M10" s="59" t="s">
        <v>102</v>
      </c>
      <c r="N10" s="33">
        <v>9</v>
      </c>
      <c r="O10" s="60" t="str">
        <f>VLOOKUP(N10,L2:M21,2)</f>
        <v>寝屋川</v>
      </c>
      <c r="P10" s="33"/>
    </row>
    <row r="11" spans="1:16">
      <c r="B11" s="58">
        <v>10</v>
      </c>
      <c r="C11" s="61" t="s">
        <v>54</v>
      </c>
      <c r="D11" s="33">
        <v>1</v>
      </c>
      <c r="E11" s="60" t="str">
        <f>VLOOKUP(D11,B2:C11,2)</f>
        <v>守口１</v>
      </c>
      <c r="F11" s="375"/>
      <c r="G11" s="58">
        <v>10</v>
      </c>
      <c r="H11" s="61" t="s">
        <v>216</v>
      </c>
      <c r="I11" s="33">
        <v>4</v>
      </c>
      <c r="J11" s="60" t="str">
        <f>VLOOKUP(I11,G2:H16,2)</f>
        <v>枚方</v>
      </c>
      <c r="K11" s="374"/>
      <c r="L11" s="58">
        <v>10</v>
      </c>
      <c r="M11" s="59" t="s">
        <v>164</v>
      </c>
      <c r="N11" s="33">
        <v>6</v>
      </c>
      <c r="O11" s="60" t="str">
        <f>VLOOKUP(N11,L2:M21,2)</f>
        <v>布施</v>
      </c>
      <c r="P11" s="33"/>
    </row>
    <row r="12" spans="1:16">
      <c r="A12" s="374" t="s">
        <v>18</v>
      </c>
      <c r="B12" s="58">
        <v>1</v>
      </c>
      <c r="C12" s="61" t="s">
        <v>217</v>
      </c>
      <c r="D12" s="33">
        <v>8</v>
      </c>
      <c r="E12" s="60" t="str">
        <f>VLOOKUP(D12,B12:C26,2)</f>
        <v>東大阪</v>
      </c>
      <c r="F12" s="375"/>
      <c r="G12" s="58">
        <v>11</v>
      </c>
      <c r="H12" s="61" t="s">
        <v>218</v>
      </c>
      <c r="I12" s="33">
        <v>13</v>
      </c>
      <c r="J12" s="60" t="str">
        <f>VLOOKUP(I12,G2:H16,2)</f>
        <v>箕面</v>
      </c>
      <c r="K12" s="374"/>
      <c r="L12" s="58">
        <v>11</v>
      </c>
      <c r="M12" s="61" t="s">
        <v>154</v>
      </c>
      <c r="N12" s="33">
        <v>1</v>
      </c>
      <c r="O12" s="60" t="str">
        <f>VLOOKUP(N12,L2:M21,2)</f>
        <v>守口</v>
      </c>
      <c r="P12" s="33"/>
    </row>
    <row r="13" spans="1:16">
      <c r="A13" s="374"/>
      <c r="B13" s="58">
        <v>2</v>
      </c>
      <c r="C13" s="61" t="s">
        <v>57</v>
      </c>
      <c r="D13" s="33">
        <v>13</v>
      </c>
      <c r="E13" s="60" t="str">
        <f>VLOOKUP(D13,B12:C26,2)</f>
        <v>吹田</v>
      </c>
      <c r="F13" s="375"/>
      <c r="G13" s="58">
        <v>12</v>
      </c>
      <c r="H13" s="61" t="s">
        <v>174</v>
      </c>
      <c r="I13" s="33">
        <v>12</v>
      </c>
      <c r="J13" s="60" t="str">
        <f>VLOOKUP(I13,G2:H16,2)</f>
        <v>八尾</v>
      </c>
      <c r="K13" s="374"/>
      <c r="L13" s="58">
        <v>12</v>
      </c>
      <c r="M13" s="67" t="s">
        <v>216</v>
      </c>
      <c r="N13" s="33">
        <v>15</v>
      </c>
      <c r="O13" s="60" t="str">
        <f>VLOOKUP(N13,L2:M21,2)</f>
        <v>箕面</v>
      </c>
      <c r="P13" s="33"/>
    </row>
    <row r="14" spans="1:16">
      <c r="A14" s="374"/>
      <c r="B14" s="58">
        <v>3</v>
      </c>
      <c r="C14" s="61" t="s">
        <v>74</v>
      </c>
      <c r="D14" s="33">
        <v>7</v>
      </c>
      <c r="E14" s="60" t="str">
        <f>VLOOKUP(D14,B12:C26,2)</f>
        <v>寝屋川</v>
      </c>
      <c r="F14" s="375"/>
      <c r="G14" s="58">
        <v>13</v>
      </c>
      <c r="H14" s="59" t="s">
        <v>79</v>
      </c>
      <c r="I14" s="33">
        <v>10</v>
      </c>
      <c r="J14" s="60" t="str">
        <f>VLOOKUP(I14,G2:H16,2)</f>
        <v>大阪中央</v>
      </c>
      <c r="K14" s="374"/>
      <c r="L14" s="58">
        <v>13</v>
      </c>
      <c r="M14" s="67" t="s">
        <v>133</v>
      </c>
      <c r="N14" s="33">
        <v>16</v>
      </c>
      <c r="O14" s="60" t="str">
        <f>VLOOKUP(N14,L2:M21,2)</f>
        <v>SUN</v>
      </c>
      <c r="P14" s="33"/>
    </row>
    <row r="15" spans="1:16">
      <c r="A15" s="374"/>
      <c r="B15" s="58">
        <v>4</v>
      </c>
      <c r="C15" s="61" t="s">
        <v>85</v>
      </c>
      <c r="D15" s="33">
        <v>3</v>
      </c>
      <c r="E15" s="60" t="str">
        <f>VLOOKUP(D15,B12:C26,2)</f>
        <v>東淀川</v>
      </c>
      <c r="F15" s="375"/>
      <c r="G15" s="58">
        <v>14</v>
      </c>
      <c r="H15" s="61" t="s">
        <v>54</v>
      </c>
      <c r="I15" s="33">
        <v>9</v>
      </c>
      <c r="J15" s="60" t="str">
        <f>VLOOKUP(I15,G2:H16,2)</f>
        <v>堺</v>
      </c>
      <c r="K15" s="374"/>
      <c r="L15" s="58">
        <v>14</v>
      </c>
      <c r="M15" s="61" t="s">
        <v>218</v>
      </c>
      <c r="N15" s="33">
        <v>2</v>
      </c>
      <c r="O15" s="68" t="str">
        <f>VLOOKUP(N15,L2:M21,2)</f>
        <v>淀川</v>
      </c>
      <c r="P15" s="33"/>
    </row>
    <row r="16" spans="1:16">
      <c r="A16" s="374"/>
      <c r="B16" s="58">
        <v>5</v>
      </c>
      <c r="C16" s="61" t="s">
        <v>123</v>
      </c>
      <c r="D16" s="33">
        <v>5</v>
      </c>
      <c r="E16" s="60" t="str">
        <f>VLOOKUP(D16,B12:C26,2)</f>
        <v>大阪</v>
      </c>
      <c r="F16" s="61"/>
      <c r="G16" s="58"/>
      <c r="H16" s="62"/>
      <c r="I16" s="33"/>
      <c r="J16" s="60" t="e">
        <f>VLOOKUP(I16,G2:H16,2)</f>
        <v>#N/A</v>
      </c>
      <c r="K16" s="374"/>
      <c r="L16" s="58">
        <v>15</v>
      </c>
      <c r="M16" s="61" t="s">
        <v>79</v>
      </c>
      <c r="N16" s="33">
        <v>10</v>
      </c>
      <c r="O16" s="60" t="str">
        <f>VLOOKUP(N16,L2:M21,2)</f>
        <v>東大阪</v>
      </c>
      <c r="P16" s="33"/>
    </row>
    <row r="17" spans="1:16">
      <c r="A17" s="374"/>
      <c r="B17" s="58">
        <v>6</v>
      </c>
      <c r="C17" s="61" t="s">
        <v>90</v>
      </c>
      <c r="D17" s="33">
        <v>1</v>
      </c>
      <c r="E17" s="60" t="str">
        <f>VLOOKUP(D17,B12:C26,2)</f>
        <v>四条畷</v>
      </c>
      <c r="F17" s="61"/>
      <c r="G17" s="58"/>
      <c r="H17" s="62"/>
      <c r="I17" s="33"/>
      <c r="J17" s="63"/>
      <c r="K17" s="374"/>
      <c r="L17" s="58">
        <v>16</v>
      </c>
      <c r="M17" s="59" t="s">
        <v>49</v>
      </c>
      <c r="N17" s="33">
        <v>14</v>
      </c>
      <c r="O17" s="60" t="str">
        <f>VLOOKUP(N17,L2:M21,2)</f>
        <v>阿部野</v>
      </c>
      <c r="P17" s="33"/>
    </row>
    <row r="18" spans="1:16">
      <c r="A18" s="374"/>
      <c r="B18" s="58">
        <v>7</v>
      </c>
      <c r="C18" s="61" t="s">
        <v>102</v>
      </c>
      <c r="D18" s="33">
        <v>9</v>
      </c>
      <c r="E18" s="60" t="str">
        <f>VLOOKUP(D18,B12:C26,2)</f>
        <v>大阪中央</v>
      </c>
      <c r="F18" s="375" t="s">
        <v>18</v>
      </c>
      <c r="G18" s="58">
        <v>1</v>
      </c>
      <c r="H18" s="61" t="s">
        <v>219</v>
      </c>
      <c r="I18" s="33">
        <v>15</v>
      </c>
      <c r="J18" s="60" t="str">
        <f>VLOOKUP(I18,G18:H37,2)</f>
        <v>吹田</v>
      </c>
      <c r="K18" s="374"/>
      <c r="L18" s="58">
        <v>17</v>
      </c>
      <c r="M18" s="61" t="s">
        <v>54</v>
      </c>
      <c r="N18" s="33">
        <v>11</v>
      </c>
      <c r="O18" s="68" t="str">
        <f>VLOOKUP(N18,L2:M21,2)</f>
        <v>堺</v>
      </c>
      <c r="P18" s="33"/>
    </row>
    <row r="19" spans="1:16">
      <c r="A19" s="374"/>
      <c r="B19" s="58">
        <v>8</v>
      </c>
      <c r="C19" s="61" t="s">
        <v>164</v>
      </c>
      <c r="D19" s="33">
        <v>4</v>
      </c>
      <c r="E19" s="60" t="str">
        <f>VLOOKUP(D19,B12:C26,2)</f>
        <v>OTJ</v>
      </c>
      <c r="F19" s="375"/>
      <c r="G19" s="58">
        <v>2</v>
      </c>
      <c r="H19" s="61" t="s">
        <v>220</v>
      </c>
      <c r="I19" s="33">
        <v>3</v>
      </c>
      <c r="J19" s="60" t="str">
        <f>VLOOKUP(I19,G18:H37,2)</f>
        <v>淀川</v>
      </c>
      <c r="K19" s="374"/>
      <c r="L19" s="58">
        <v>18</v>
      </c>
      <c r="M19" s="61"/>
      <c r="N19" s="33"/>
      <c r="O19" s="60" t="e">
        <f>VLOOKUP(N19,L2:M21,2)</f>
        <v>#N/A</v>
      </c>
      <c r="P19" s="33"/>
    </row>
    <row r="20" spans="1:16">
      <c r="A20" s="374"/>
      <c r="B20" s="58">
        <v>9</v>
      </c>
      <c r="C20" s="61" t="s">
        <v>216</v>
      </c>
      <c r="D20" s="33">
        <v>12</v>
      </c>
      <c r="E20" s="60" t="str">
        <f>VLOOKUP(D20,B12:C26,2)</f>
        <v>箕面</v>
      </c>
      <c r="F20" s="375"/>
      <c r="G20" s="58">
        <v>3</v>
      </c>
      <c r="H20" s="61" t="s">
        <v>69</v>
      </c>
      <c r="I20" s="33">
        <v>8</v>
      </c>
      <c r="J20" s="60" t="str">
        <f>VLOOKUP(I20,G18:H37,2)</f>
        <v>交野２</v>
      </c>
      <c r="K20" s="374"/>
      <c r="L20" s="58">
        <v>19</v>
      </c>
      <c r="M20" s="61"/>
      <c r="N20" s="33"/>
      <c r="O20" s="60" t="e">
        <f>VLOOKUP(N20,L2:M21,2)</f>
        <v>#N/A</v>
      </c>
      <c r="P20" s="33"/>
    </row>
    <row r="21" spans="1:16">
      <c r="A21" s="374"/>
      <c r="B21" s="58">
        <v>10</v>
      </c>
      <c r="C21" s="61" t="s">
        <v>218</v>
      </c>
      <c r="D21" s="33">
        <v>11</v>
      </c>
      <c r="E21" s="60" t="str">
        <f>VLOOKUP(D21,B12:C26,2)</f>
        <v>南大阪</v>
      </c>
      <c r="F21" s="375"/>
      <c r="G21" s="58">
        <v>4</v>
      </c>
      <c r="H21" s="61" t="s">
        <v>85</v>
      </c>
      <c r="I21" s="33">
        <v>14</v>
      </c>
      <c r="J21" s="60" t="str">
        <f>VLOOKUP(I21,G18:H37,2)</f>
        <v>SUN</v>
      </c>
      <c r="K21" s="375"/>
      <c r="L21" s="58">
        <v>20</v>
      </c>
      <c r="M21" s="61"/>
      <c r="N21" s="33"/>
      <c r="O21" s="60" t="e">
        <f>VLOOKUP(N21,L2:M21,2)</f>
        <v>#N/A</v>
      </c>
      <c r="P21" s="33"/>
    </row>
    <row r="22" spans="1:16">
      <c r="A22" s="374"/>
      <c r="B22" s="58">
        <v>11</v>
      </c>
      <c r="C22" s="61" t="s">
        <v>143</v>
      </c>
      <c r="D22" s="33">
        <v>10</v>
      </c>
      <c r="E22" s="60" t="str">
        <f>VLOOKUP(D22,B12:C26,2)</f>
        <v>阿部野</v>
      </c>
      <c r="F22" s="375"/>
      <c r="G22" s="58">
        <v>5</v>
      </c>
      <c r="H22" s="62" t="s">
        <v>107</v>
      </c>
      <c r="I22" s="33">
        <v>9</v>
      </c>
      <c r="J22" s="60" t="str">
        <f>VLOOKUP(I22,G18:H37,2)</f>
        <v>堺</v>
      </c>
      <c r="K22" s="33"/>
      <c r="L22" s="58"/>
      <c r="M22" s="61"/>
      <c r="N22" s="33"/>
      <c r="O22" s="63"/>
      <c r="P22" s="33"/>
    </row>
    <row r="23" spans="1:16">
      <c r="A23" s="374"/>
      <c r="B23" s="58">
        <v>12</v>
      </c>
      <c r="C23" s="61" t="s">
        <v>79</v>
      </c>
      <c r="D23" s="33">
        <v>2</v>
      </c>
      <c r="E23" s="60" t="str">
        <f>VLOOKUP(D23,B12:C26,2)</f>
        <v>高槻</v>
      </c>
      <c r="F23" s="375"/>
      <c r="G23" s="58">
        <v>6</v>
      </c>
      <c r="H23" s="61" t="s">
        <v>159</v>
      </c>
      <c r="I23" s="33">
        <v>10</v>
      </c>
      <c r="J23" s="60" t="str">
        <f>VLOOKUP(I23,G18:H37,2)</f>
        <v>大阪中央</v>
      </c>
      <c r="K23" s="375" t="s">
        <v>18</v>
      </c>
      <c r="L23" s="58">
        <v>1</v>
      </c>
      <c r="M23" s="61" t="s">
        <v>217</v>
      </c>
      <c r="N23" s="33">
        <v>5</v>
      </c>
      <c r="O23" s="63" t="str">
        <f>VLOOKUP(N23,L23:M39,2)</f>
        <v>枚方</v>
      </c>
      <c r="P23" s="33"/>
    </row>
    <row r="24" spans="1:16">
      <c r="A24" s="374"/>
      <c r="B24" s="58">
        <v>13</v>
      </c>
      <c r="C24" s="61" t="s">
        <v>54</v>
      </c>
      <c r="D24" s="33">
        <v>6</v>
      </c>
      <c r="E24" s="60" t="str">
        <f>VLOOKUP(D24,B12:C26,2)</f>
        <v>交野</v>
      </c>
      <c r="F24" s="375"/>
      <c r="G24" s="58">
        <v>7</v>
      </c>
      <c r="H24" s="62" t="s">
        <v>221</v>
      </c>
      <c r="I24" s="33">
        <v>6</v>
      </c>
      <c r="J24" s="60" t="str">
        <f>VLOOKUP(I24,G18:H37,2)</f>
        <v>花園</v>
      </c>
      <c r="K24" s="374"/>
      <c r="L24" s="58">
        <v>2</v>
      </c>
      <c r="M24" s="61" t="s">
        <v>69</v>
      </c>
      <c r="N24" s="33">
        <v>1</v>
      </c>
      <c r="O24" s="63" t="str">
        <f>VLOOKUP(N24,L23:M39,2)</f>
        <v>四条畷</v>
      </c>
      <c r="P24" s="33"/>
    </row>
    <row r="25" spans="1:16">
      <c r="A25" s="374"/>
      <c r="B25" s="58">
        <v>14</v>
      </c>
      <c r="C25" s="61"/>
      <c r="D25" s="33"/>
      <c r="E25" s="60" t="e">
        <f>VLOOKUP(D25,B12:C26,2)</f>
        <v>#N/A</v>
      </c>
      <c r="F25" s="375"/>
      <c r="G25" s="58">
        <v>8</v>
      </c>
      <c r="H25" s="61" t="s">
        <v>222</v>
      </c>
      <c r="I25" s="33">
        <v>12</v>
      </c>
      <c r="J25" s="60" t="str">
        <f>VLOOKUP(I25,G18:H37,2)</f>
        <v>八尾</v>
      </c>
      <c r="K25" s="374"/>
      <c r="L25" s="58">
        <v>3</v>
      </c>
      <c r="M25" s="62" t="s">
        <v>57</v>
      </c>
      <c r="N25" s="33">
        <v>14</v>
      </c>
      <c r="O25" s="63" t="str">
        <f>VLOOKUP(N25,L23:M441,2)</f>
        <v>南大阪</v>
      </c>
      <c r="P25" s="33"/>
    </row>
    <row r="26" spans="1:16">
      <c r="A26" s="374"/>
      <c r="B26" s="58">
        <v>15</v>
      </c>
      <c r="C26" s="61"/>
      <c r="D26" s="33"/>
      <c r="E26" s="60" t="e">
        <f>VLOOKUP(D26,B12:C26,2)</f>
        <v>#N/A</v>
      </c>
      <c r="F26" s="375"/>
      <c r="G26" s="58">
        <v>9</v>
      </c>
      <c r="H26" s="61" t="s">
        <v>154</v>
      </c>
      <c r="I26" s="33">
        <v>4</v>
      </c>
      <c r="J26" s="60" t="str">
        <f>VLOOKUP(I26,G18:H37,2)</f>
        <v>OTJ</v>
      </c>
      <c r="K26" s="374"/>
      <c r="L26" s="58">
        <v>4</v>
      </c>
      <c r="M26" s="61" t="s">
        <v>74</v>
      </c>
      <c r="N26" s="33">
        <v>15</v>
      </c>
      <c r="O26" s="63" t="str">
        <f>VLOOKUP(N26,L23:M441,2)</f>
        <v>八尾</v>
      </c>
      <c r="P26" s="33"/>
    </row>
    <row r="27" spans="1:16">
      <c r="B27" s="58"/>
      <c r="C27" s="61"/>
      <c r="D27" s="33"/>
      <c r="E27" s="60"/>
      <c r="F27" s="375"/>
      <c r="G27" s="58">
        <v>10</v>
      </c>
      <c r="H27" s="61" t="s">
        <v>216</v>
      </c>
      <c r="I27" s="33">
        <v>7</v>
      </c>
      <c r="J27" s="60" t="str">
        <f>VLOOKUP(I27,G18:H37,2)</f>
        <v>交野１</v>
      </c>
      <c r="K27" s="374"/>
      <c r="L27" s="58">
        <v>5</v>
      </c>
      <c r="M27" s="61" t="s">
        <v>107</v>
      </c>
      <c r="N27" s="33">
        <v>16</v>
      </c>
      <c r="O27" s="63" t="str">
        <f>VLOOKUP(N27,L23:M39,2)</f>
        <v>合同A</v>
      </c>
      <c r="P27" s="33"/>
    </row>
    <row r="28" spans="1:16">
      <c r="B28" s="58"/>
      <c r="C28" s="61"/>
      <c r="D28" s="33"/>
      <c r="E28" s="60"/>
      <c r="F28" s="375"/>
      <c r="G28" s="58">
        <v>11</v>
      </c>
      <c r="H28" s="61" t="s">
        <v>143</v>
      </c>
      <c r="I28" s="33">
        <v>1</v>
      </c>
      <c r="J28" s="60" t="str">
        <f>VLOOKUP(I28,G18:H37,2)</f>
        <v>四条畷１</v>
      </c>
      <c r="K28" s="374"/>
      <c r="L28" s="58">
        <v>6</v>
      </c>
      <c r="M28" s="61" t="s">
        <v>159</v>
      </c>
      <c r="N28" s="33">
        <v>6</v>
      </c>
      <c r="O28" s="63" t="str">
        <f>VLOOKUP(N28,L23:M441,2)</f>
        <v>花園</v>
      </c>
      <c r="P28" s="33"/>
    </row>
    <row r="29" spans="1:16">
      <c r="B29" s="58"/>
      <c r="C29" s="61"/>
      <c r="D29" s="33"/>
      <c r="E29" s="60"/>
      <c r="F29" s="375"/>
      <c r="G29" s="58">
        <v>12</v>
      </c>
      <c r="H29" s="61" t="s">
        <v>174</v>
      </c>
      <c r="I29" s="33">
        <v>5</v>
      </c>
      <c r="J29" s="60" t="str">
        <f>VLOOKUP(I29,G18:H37,2)</f>
        <v>枚方</v>
      </c>
      <c r="K29" s="374"/>
      <c r="L29" s="58">
        <v>7</v>
      </c>
      <c r="M29" s="61" t="s">
        <v>123</v>
      </c>
      <c r="N29" s="33">
        <v>8</v>
      </c>
      <c r="O29" s="63" t="str">
        <f>VLOOKUP(N29,L23:M39,2)</f>
        <v>交野</v>
      </c>
      <c r="P29" s="33"/>
    </row>
    <row r="30" spans="1:16">
      <c r="B30" s="58"/>
      <c r="C30" s="61"/>
      <c r="D30" s="33"/>
      <c r="E30" s="60"/>
      <c r="F30" s="375"/>
      <c r="G30" s="58">
        <v>13</v>
      </c>
      <c r="H30" s="61" t="s">
        <v>79</v>
      </c>
      <c r="I30" s="33">
        <v>13</v>
      </c>
      <c r="J30" s="60" t="str">
        <f>VLOOKUP(I30,G18:H37,2)</f>
        <v>箕面</v>
      </c>
      <c r="K30" s="374"/>
      <c r="L30" s="58">
        <v>8</v>
      </c>
      <c r="M30" s="61" t="s">
        <v>90</v>
      </c>
      <c r="N30" s="33">
        <v>3</v>
      </c>
      <c r="O30" s="63" t="str">
        <f>VLOOKUP(N30,L23:M39,2)</f>
        <v>高槻</v>
      </c>
      <c r="P30" s="33"/>
    </row>
    <row r="31" spans="1:16">
      <c r="B31" s="58"/>
      <c r="C31" s="33"/>
      <c r="D31" s="33"/>
      <c r="E31" s="63"/>
      <c r="F31" s="375"/>
      <c r="G31" s="58">
        <v>14</v>
      </c>
      <c r="H31" s="61" t="s">
        <v>49</v>
      </c>
      <c r="I31" s="33">
        <v>2</v>
      </c>
      <c r="J31" s="60" t="str">
        <f>VLOOKUP(I31,G18:H37,2)</f>
        <v>四条畷２</v>
      </c>
      <c r="K31" s="374"/>
      <c r="L31" s="58">
        <v>9</v>
      </c>
      <c r="M31" s="61" t="s">
        <v>102</v>
      </c>
      <c r="N31" s="33">
        <v>9</v>
      </c>
      <c r="O31" s="63" t="str">
        <f>VLOOKUP(N31,L23:M39,2)</f>
        <v>寝屋川</v>
      </c>
      <c r="P31" s="33"/>
    </row>
    <row r="32" spans="1:16">
      <c r="B32" s="58"/>
      <c r="C32" s="33"/>
      <c r="D32" s="33"/>
      <c r="E32" s="63"/>
      <c r="F32" s="375"/>
      <c r="G32" s="58">
        <v>15</v>
      </c>
      <c r="H32" s="61" t="s">
        <v>54</v>
      </c>
      <c r="I32" s="33">
        <v>11</v>
      </c>
      <c r="J32" s="60" t="str">
        <f>VLOOKUP(I32,G18:H37,2)</f>
        <v>南大阪</v>
      </c>
      <c r="K32" s="374"/>
      <c r="L32" s="58">
        <v>10</v>
      </c>
      <c r="M32" s="67" t="s">
        <v>164</v>
      </c>
      <c r="N32" s="33">
        <v>12</v>
      </c>
      <c r="O32" s="63" t="str">
        <f>VLOOKUP(N32,L23:M39,2)</f>
        <v>大阪中央</v>
      </c>
      <c r="P32" s="33"/>
    </row>
    <row r="33" spans="2:16">
      <c r="B33" s="58"/>
      <c r="E33" s="63"/>
      <c r="F33" s="375"/>
      <c r="G33" s="58">
        <v>16</v>
      </c>
      <c r="H33" s="61"/>
      <c r="I33" s="33"/>
      <c r="J33" s="60" t="e">
        <f>VLOOKUP(I33,G18:H37,2)</f>
        <v>#N/A</v>
      </c>
      <c r="K33" s="374"/>
      <c r="L33" s="58">
        <v>11</v>
      </c>
      <c r="M33" s="61" t="s">
        <v>154</v>
      </c>
      <c r="N33" s="33">
        <v>2</v>
      </c>
      <c r="O33" s="63" t="str">
        <f>VLOOKUP(N33,L23:M39,2)</f>
        <v>淀川</v>
      </c>
      <c r="P33" s="33"/>
    </row>
    <row r="34" spans="2:16">
      <c r="B34" s="58"/>
      <c r="E34" s="63"/>
      <c r="F34" s="33"/>
      <c r="G34" s="58"/>
      <c r="H34" s="33"/>
      <c r="I34" s="33"/>
      <c r="J34" s="63"/>
      <c r="K34" s="374"/>
      <c r="L34" s="58">
        <v>12</v>
      </c>
      <c r="M34" s="61" t="s">
        <v>216</v>
      </c>
      <c r="N34" s="33">
        <v>11</v>
      </c>
      <c r="O34" s="63" t="str">
        <f>VLOOKUP(N34,L23:M52,2)</f>
        <v>堺</v>
      </c>
      <c r="P34" s="33"/>
    </row>
    <row r="35" spans="2:16">
      <c r="B35" s="58"/>
      <c r="E35" s="63"/>
      <c r="F35" s="33"/>
      <c r="G35" s="58"/>
      <c r="H35" s="33"/>
      <c r="I35" s="33"/>
      <c r="J35" s="63"/>
      <c r="K35" s="374"/>
      <c r="L35" s="58">
        <v>13</v>
      </c>
      <c r="M35" s="61" t="s">
        <v>218</v>
      </c>
      <c r="N35" s="33">
        <v>4</v>
      </c>
      <c r="O35" s="63" t="str">
        <f>VLOOKUP(N35,L23:M39,2)</f>
        <v>東淀川</v>
      </c>
      <c r="P35" s="33"/>
    </row>
    <row r="36" spans="2:16">
      <c r="B36" s="58"/>
      <c r="E36" s="63"/>
      <c r="F36" s="33"/>
      <c r="G36" s="58"/>
      <c r="H36" s="33"/>
      <c r="I36" s="33"/>
      <c r="J36" s="63"/>
      <c r="K36" s="374"/>
      <c r="L36" s="58">
        <v>14</v>
      </c>
      <c r="M36" s="61" t="s">
        <v>143</v>
      </c>
      <c r="N36" s="33">
        <v>13</v>
      </c>
      <c r="O36" s="63" t="str">
        <f>VLOOKUP(N36,L23:M39,2)</f>
        <v>阿部野</v>
      </c>
      <c r="P36" s="33"/>
    </row>
    <row r="37" spans="2:16">
      <c r="B37" s="58"/>
      <c r="E37" s="63"/>
      <c r="F37" s="33"/>
      <c r="G37" s="58"/>
      <c r="H37" s="33"/>
      <c r="I37" s="33"/>
      <c r="J37" s="63"/>
      <c r="K37" s="374"/>
      <c r="L37" s="58">
        <v>15</v>
      </c>
      <c r="M37" s="61" t="s">
        <v>174</v>
      </c>
      <c r="N37" s="33">
        <v>7</v>
      </c>
      <c r="O37" s="63" t="str">
        <f>VLOOKUP(N37,L23:M39,2)</f>
        <v>大阪</v>
      </c>
      <c r="P37" s="33"/>
    </row>
    <row r="38" spans="2:16">
      <c r="B38" s="58"/>
      <c r="E38" s="63"/>
      <c r="F38" s="33"/>
      <c r="G38" s="58"/>
      <c r="H38" s="33"/>
      <c r="I38" s="33"/>
      <c r="J38" s="63"/>
      <c r="K38" s="374"/>
      <c r="L38" s="58">
        <v>16</v>
      </c>
      <c r="M38" s="61" t="s">
        <v>149</v>
      </c>
      <c r="N38" s="33">
        <v>17</v>
      </c>
      <c r="O38" s="63" t="str">
        <f>VLOOKUP(N38,L23:M39,2)</f>
        <v>吹田</v>
      </c>
      <c r="P38" s="33"/>
    </row>
    <row r="39" spans="2:16">
      <c r="B39" s="58"/>
      <c r="E39" s="63"/>
      <c r="F39" s="33"/>
      <c r="G39" s="58"/>
      <c r="H39" s="33"/>
      <c r="I39" s="33"/>
      <c r="J39" s="63"/>
      <c r="K39" s="375"/>
      <c r="L39" s="58">
        <v>17</v>
      </c>
      <c r="M39" s="61" t="s">
        <v>54</v>
      </c>
      <c r="N39" s="33">
        <v>10</v>
      </c>
      <c r="O39" s="63" t="str">
        <f>VLOOKUP(N39,L23:M39,2)</f>
        <v>東大阪</v>
      </c>
      <c r="P39" s="33"/>
    </row>
    <row r="40" spans="2:16">
      <c r="B40" s="58"/>
      <c r="E40" s="63"/>
      <c r="F40" s="33"/>
      <c r="G40" s="58"/>
      <c r="H40" s="33"/>
      <c r="I40" s="33"/>
      <c r="J40" s="63"/>
      <c r="K40" s="33"/>
      <c r="L40" s="58"/>
      <c r="M40" s="61"/>
      <c r="N40" s="33"/>
      <c r="O40" s="63"/>
      <c r="P40" s="33"/>
    </row>
    <row r="41" spans="2:16">
      <c r="B41" s="58"/>
      <c r="E41" s="63"/>
      <c r="F41" s="33"/>
      <c r="G41" s="58"/>
      <c r="H41" s="33"/>
      <c r="I41" s="33"/>
      <c r="J41" s="63"/>
      <c r="K41" s="33"/>
      <c r="L41" s="58"/>
      <c r="M41" s="33"/>
      <c r="N41" s="33"/>
      <c r="O41" s="63"/>
      <c r="P41" s="33"/>
    </row>
    <row r="42" spans="2:16">
      <c r="B42" s="58"/>
      <c r="E42" s="63"/>
      <c r="F42" s="33"/>
      <c r="G42" s="58"/>
      <c r="H42" s="33"/>
      <c r="I42" s="33"/>
      <c r="J42" s="63"/>
      <c r="K42" s="33"/>
      <c r="L42" s="58"/>
      <c r="M42" s="33"/>
      <c r="N42" s="33"/>
      <c r="O42" s="63"/>
      <c r="P42" s="33"/>
    </row>
    <row r="43" spans="2:16">
      <c r="B43" s="58"/>
      <c r="E43" s="63"/>
      <c r="F43" s="33"/>
      <c r="G43" s="58"/>
      <c r="H43" s="33"/>
      <c r="I43" s="33"/>
      <c r="J43" s="63"/>
      <c r="K43" s="33"/>
      <c r="L43" s="58"/>
      <c r="M43" s="33"/>
      <c r="N43" s="33"/>
      <c r="O43" s="63"/>
      <c r="P43" s="33"/>
    </row>
    <row r="44" spans="2:16">
      <c r="B44" s="58"/>
      <c r="E44" s="63"/>
      <c r="F44" s="33"/>
      <c r="G44" s="58"/>
      <c r="H44" s="33"/>
      <c r="I44" s="33"/>
      <c r="J44" s="63"/>
      <c r="K44" s="33"/>
      <c r="L44" s="58"/>
      <c r="M44" s="33"/>
      <c r="N44" s="33"/>
      <c r="O44" s="63"/>
      <c r="P44" s="33"/>
    </row>
    <row r="45" spans="2:16">
      <c r="B45" s="58"/>
      <c r="E45" s="63"/>
      <c r="F45" s="33"/>
      <c r="G45" s="58"/>
      <c r="H45" s="33"/>
      <c r="I45" s="33"/>
      <c r="J45" s="63"/>
      <c r="K45" s="33"/>
      <c r="L45" s="58"/>
      <c r="M45" s="33"/>
      <c r="N45" s="33"/>
      <c r="O45" s="63"/>
      <c r="P45" s="33"/>
    </row>
    <row r="46" spans="2:16">
      <c r="B46" s="58"/>
      <c r="E46" s="63"/>
      <c r="F46" s="33"/>
      <c r="G46" s="58"/>
      <c r="H46" s="33"/>
      <c r="I46" s="33"/>
      <c r="J46" s="63"/>
      <c r="K46" s="33"/>
      <c r="L46" s="58"/>
      <c r="M46" s="33"/>
      <c r="N46" s="33"/>
      <c r="O46" s="63"/>
      <c r="P46" s="33"/>
    </row>
    <row r="47" spans="2:16">
      <c r="B47" s="64"/>
      <c r="C47" s="20"/>
      <c r="D47" s="20"/>
      <c r="E47" s="65"/>
      <c r="F47" s="20"/>
      <c r="G47" s="64"/>
      <c r="H47" s="20"/>
      <c r="I47" s="20"/>
      <c r="J47" s="65"/>
      <c r="K47" s="20"/>
      <c r="L47" s="64"/>
      <c r="M47" s="20"/>
      <c r="N47" s="20"/>
      <c r="O47" s="65"/>
      <c r="P47" s="33"/>
    </row>
    <row r="48" spans="2:16">
      <c r="H48" s="33"/>
      <c r="I48" s="33"/>
      <c r="J48" s="33"/>
      <c r="K48" s="33"/>
      <c r="L48" s="33"/>
      <c r="M48" s="33"/>
      <c r="N48" s="33"/>
      <c r="O48" s="33"/>
      <c r="P48" s="33"/>
    </row>
    <row r="49" spans="8:16">
      <c r="H49" s="33"/>
      <c r="I49" s="33"/>
      <c r="J49" s="33"/>
      <c r="K49" s="33"/>
      <c r="L49" s="33"/>
      <c r="M49" s="33"/>
      <c r="N49" s="33"/>
      <c r="O49" s="33"/>
      <c r="P49" s="33"/>
    </row>
    <row r="50" spans="8:16">
      <c r="H50" s="33"/>
      <c r="I50" s="33"/>
      <c r="J50" s="33"/>
      <c r="K50" s="33"/>
      <c r="L50" s="33"/>
      <c r="M50" s="33"/>
      <c r="N50" s="33"/>
      <c r="O50" s="33"/>
      <c r="P50" s="33"/>
    </row>
  </sheetData>
  <mergeCells count="9">
    <mergeCell ref="B1:E1"/>
    <mergeCell ref="G1:J1"/>
    <mergeCell ref="L1:O1"/>
    <mergeCell ref="A2:A10"/>
    <mergeCell ref="A12:A26"/>
    <mergeCell ref="F2:F15"/>
    <mergeCell ref="F18:F33"/>
    <mergeCell ref="K2:K21"/>
    <mergeCell ref="K23:K39"/>
  </mergeCells>
  <phoneticPr fontId="27"/>
  <pageMargins left="0.35763888888888901" right="0.35763888888888901" top="0.40902777777777799" bottom="0.409027777777777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5"/>
  <sheetViews>
    <sheetView workbookViewId="0">
      <selection activeCell="Q26" sqref="Q26"/>
    </sheetView>
  </sheetViews>
  <sheetFormatPr defaultColWidth="8.75" defaultRowHeight="13.5"/>
  <cols>
    <col min="1" max="1" width="3.375" customWidth="1"/>
    <col min="2" max="3" width="6.625" customWidth="1"/>
    <col min="4" max="4" width="1" customWidth="1"/>
    <col min="5" max="5" width="10.625" customWidth="1"/>
    <col min="6" max="8" width="2.625" customWidth="1"/>
    <col min="9" max="9" width="10.625" customWidth="1"/>
    <col min="10" max="10" width="1" customWidth="1"/>
    <col min="11" max="11" width="10.625" customWidth="1"/>
    <col min="12" max="14" width="2.625" customWidth="1"/>
    <col min="15" max="15" width="10.625" customWidth="1"/>
    <col min="16" max="16" width="1" customWidth="1"/>
    <col min="17" max="17" width="10.625" customWidth="1"/>
    <col min="18" max="20" width="2.625" customWidth="1"/>
    <col min="21" max="21" width="10.625" customWidth="1"/>
    <col min="22" max="22" width="1" customWidth="1"/>
    <col min="23" max="23" width="10.625" customWidth="1"/>
    <col min="24" max="26" width="2.625" customWidth="1"/>
    <col min="27" max="27" width="10.625" customWidth="1"/>
    <col min="28" max="28" width="1" customWidth="1"/>
  </cols>
  <sheetData>
    <row r="2" spans="1:29" ht="23.1" customHeight="1">
      <c r="E2" s="376" t="s">
        <v>14</v>
      </c>
      <c r="F2" s="377"/>
      <c r="G2" s="377"/>
      <c r="H2" s="377"/>
      <c r="I2" s="377"/>
      <c r="J2" s="22"/>
      <c r="K2" s="377" t="s">
        <v>20</v>
      </c>
      <c r="L2" s="377"/>
      <c r="M2" s="377"/>
      <c r="N2" s="377"/>
      <c r="O2" s="377"/>
      <c r="P2" s="22"/>
      <c r="Q2" s="377"/>
      <c r="R2" s="377"/>
      <c r="S2" s="377"/>
      <c r="T2" s="377"/>
      <c r="U2" s="377"/>
      <c r="V2" s="22"/>
      <c r="W2" s="377"/>
      <c r="X2" s="377"/>
      <c r="Y2" s="377"/>
      <c r="Z2" s="377"/>
      <c r="AA2" s="377"/>
      <c r="AB2" s="22"/>
    </row>
    <row r="3" spans="1:29" ht="14.1" customHeight="1">
      <c r="B3" s="1">
        <v>5.5555555555555601E-3</v>
      </c>
      <c r="C3" s="1">
        <v>6.9444444444444397E-3</v>
      </c>
      <c r="E3" s="2"/>
      <c r="F3" s="2"/>
      <c r="G3" s="2"/>
      <c r="H3" s="2"/>
      <c r="I3" s="2"/>
      <c r="K3" s="2"/>
      <c r="L3" s="2"/>
      <c r="M3" s="2"/>
      <c r="N3" s="2"/>
      <c r="O3" s="2"/>
      <c r="Q3" s="2"/>
      <c r="R3" s="2"/>
      <c r="S3" s="2"/>
      <c r="T3" s="2"/>
      <c r="U3" s="2"/>
      <c r="W3" s="45"/>
      <c r="X3" s="45"/>
      <c r="Y3" s="45"/>
      <c r="Z3" s="45"/>
      <c r="AA3" s="45"/>
      <c r="AB3" s="33"/>
    </row>
    <row r="4" spans="1:29">
      <c r="B4" s="1">
        <v>1.38888888888889E-3</v>
      </c>
      <c r="C4" s="1">
        <v>2.0833333333333298E-3</v>
      </c>
      <c r="W4" s="33"/>
      <c r="X4" s="33"/>
      <c r="Y4" s="33"/>
      <c r="Z4" s="33"/>
      <c r="AA4" s="33"/>
      <c r="AB4" s="33"/>
    </row>
    <row r="5" spans="1:29" ht="15.95" customHeight="1">
      <c r="A5" s="378" t="s">
        <v>96</v>
      </c>
      <c r="B5" s="3">
        <v>0.41666666666666702</v>
      </c>
      <c r="C5" s="4">
        <f>SUM(B5+C3)</f>
        <v>0.42361111111111144</v>
      </c>
      <c r="E5" s="37" t="s">
        <v>223</v>
      </c>
      <c r="F5" s="38"/>
      <c r="G5" s="38" t="s">
        <v>96</v>
      </c>
      <c r="H5" s="38"/>
      <c r="I5" s="41" t="str">
        <f>HYPERLINK(幼児組合!AB9)</f>
        <v>大阪</v>
      </c>
      <c r="J5" s="38"/>
      <c r="K5" s="37" t="s">
        <v>224</v>
      </c>
      <c r="L5" s="38"/>
      <c r="M5" s="38" t="s">
        <v>96</v>
      </c>
      <c r="N5" s="38"/>
      <c r="O5" s="41" t="str">
        <f>HYPERLINK(幼児組合!AT9)</f>
        <v>守口１</v>
      </c>
      <c r="P5" s="38"/>
      <c r="Q5" s="37"/>
      <c r="R5" s="38"/>
      <c r="S5" s="38"/>
      <c r="T5" s="38"/>
      <c r="U5" s="41"/>
      <c r="V5" s="46"/>
      <c r="W5" s="37"/>
      <c r="X5" s="38"/>
      <c r="Y5" s="38"/>
      <c r="Z5" s="38"/>
      <c r="AA5" s="41"/>
      <c r="AB5" s="46"/>
      <c r="AC5" s="53"/>
    </row>
    <row r="6" spans="1:29" ht="15.95" customHeight="1">
      <c r="A6" s="379"/>
      <c r="B6" s="7">
        <f>SUM(C5+B4)</f>
        <v>0.42500000000000032</v>
      </c>
      <c r="C6" s="8">
        <f>SUM(B6+C3)</f>
        <v>0.43194444444444474</v>
      </c>
      <c r="E6" s="27" t="str">
        <f>HYPERLINK(幼児組合!V8)</f>
        <v>SUN</v>
      </c>
      <c r="F6" s="28"/>
      <c r="G6" s="28"/>
      <c r="H6" s="28"/>
      <c r="I6" s="29" t="str">
        <f>HYPERLINK(幼児組合!V10)</f>
        <v>守口２</v>
      </c>
      <c r="J6" s="28"/>
      <c r="K6" s="27" t="str">
        <f>HYPERLINK(幼児組合!AN8)</f>
        <v>寝屋川</v>
      </c>
      <c r="L6" s="36"/>
      <c r="M6" s="36"/>
      <c r="N6" s="36"/>
      <c r="O6" s="29" t="str">
        <f>HYPERLINK(幼児組合!AN10)</f>
        <v>箕面</v>
      </c>
      <c r="P6" s="39"/>
      <c r="Q6" s="49"/>
      <c r="R6" s="47"/>
      <c r="S6" s="47"/>
      <c r="T6" s="47"/>
      <c r="U6" s="54"/>
      <c r="V6" s="48"/>
      <c r="W6" s="49"/>
      <c r="X6" s="47"/>
      <c r="Y6" s="47"/>
      <c r="Z6" s="47"/>
      <c r="AA6" s="54"/>
      <c r="AB6" s="43"/>
      <c r="AC6" s="53"/>
    </row>
    <row r="7" spans="1:29" ht="15.95" customHeight="1">
      <c r="A7" s="379" t="s">
        <v>40</v>
      </c>
      <c r="B7" s="3">
        <f>SUM(C6+C4)</f>
        <v>0.43402777777777807</v>
      </c>
      <c r="C7" s="4">
        <f>SUM(B7+C3)</f>
        <v>0.44097222222222249</v>
      </c>
      <c r="E7" s="37" t="s">
        <v>183</v>
      </c>
      <c r="F7" s="38"/>
      <c r="G7" s="38" t="s">
        <v>96</v>
      </c>
      <c r="H7" s="38"/>
      <c r="I7" s="41" t="str">
        <f>HYPERLINK(幼児組合!D10)</f>
        <v>東大阪</v>
      </c>
      <c r="J7" s="38"/>
      <c r="K7" s="37" t="s">
        <v>183</v>
      </c>
      <c r="L7" s="38"/>
      <c r="M7" s="38" t="s">
        <v>40</v>
      </c>
      <c r="N7" s="38"/>
      <c r="O7" s="41" t="str">
        <f>HYPERLINK(幼児組合!M10)</f>
        <v>吹田</v>
      </c>
      <c r="P7" s="38"/>
      <c r="Q7" s="37"/>
      <c r="R7" s="38"/>
      <c r="S7" s="38"/>
      <c r="T7" s="38"/>
      <c r="U7" s="41"/>
      <c r="V7" s="46"/>
      <c r="W7" s="37"/>
      <c r="X7" s="38"/>
      <c r="Y7" s="38"/>
      <c r="Z7" s="38"/>
      <c r="AA7" s="41"/>
      <c r="AB7" s="46"/>
      <c r="AC7" s="53"/>
    </row>
    <row r="8" spans="1:29" ht="15.95" customHeight="1">
      <c r="A8" s="379"/>
      <c r="B8" s="7">
        <f>SUM(C7+B4)</f>
        <v>0.44236111111111137</v>
      </c>
      <c r="C8" s="8">
        <f>SUM(B8+C3)</f>
        <v>0.44930555555555579</v>
      </c>
      <c r="E8" s="55" t="str">
        <f>HYPERLINK(幼児組合!B12)</f>
        <v>住之江</v>
      </c>
      <c r="F8" s="56"/>
      <c r="G8" s="56"/>
      <c r="H8" s="28"/>
      <c r="I8" s="29" t="str">
        <f>HYPERLINK(幼児組合!G12)</f>
        <v>吹田</v>
      </c>
      <c r="J8" s="42"/>
      <c r="K8" s="55" t="str">
        <f>HYPERLINK(幼児組合!J12)</f>
        <v>東大阪</v>
      </c>
      <c r="L8" s="56"/>
      <c r="M8" s="56"/>
      <c r="N8" s="39"/>
      <c r="O8" s="29" t="str">
        <f>HYPERLINK(幼児組合!O12)</f>
        <v>堺</v>
      </c>
      <c r="P8" s="39"/>
      <c r="Q8" s="27"/>
      <c r="R8" s="36"/>
      <c r="S8" s="36"/>
      <c r="T8" s="36"/>
      <c r="U8" s="29"/>
      <c r="V8" s="50"/>
      <c r="W8" s="27"/>
      <c r="X8" s="36"/>
      <c r="Y8" s="36"/>
      <c r="Z8" s="36"/>
      <c r="AA8" s="29"/>
      <c r="AB8" s="43"/>
      <c r="AC8" s="53"/>
    </row>
    <row r="9" spans="1:29" ht="15.95" customHeight="1">
      <c r="A9" s="379" t="s">
        <v>113</v>
      </c>
      <c r="B9" s="11">
        <f>SUM(C8+C4)</f>
        <v>0.45138888888888912</v>
      </c>
      <c r="C9" s="12">
        <f>SUM(B9+C3)</f>
        <v>0.45833333333333354</v>
      </c>
      <c r="E9" s="37" t="s">
        <v>223</v>
      </c>
      <c r="F9" s="38"/>
      <c r="G9" s="38" t="s">
        <v>40</v>
      </c>
      <c r="H9" s="38"/>
      <c r="I9" s="41" t="str">
        <f>HYPERLINK(幼児組合!AE9)</f>
        <v>守口２</v>
      </c>
      <c r="J9" s="38"/>
      <c r="K9" s="37" t="s">
        <v>224</v>
      </c>
      <c r="L9" s="38"/>
      <c r="M9" s="38" t="s">
        <v>40</v>
      </c>
      <c r="N9" s="38"/>
      <c r="O9" s="41" t="str">
        <f>HYPERLINK(幼児組合!AW9)</f>
        <v>箕面</v>
      </c>
      <c r="P9" s="38"/>
      <c r="Q9" s="37"/>
      <c r="R9" s="38"/>
      <c r="S9" s="38"/>
      <c r="T9" s="38"/>
      <c r="U9" s="41"/>
      <c r="V9" s="46"/>
      <c r="W9" s="37"/>
      <c r="X9" s="38"/>
      <c r="Y9" s="38"/>
      <c r="Z9" s="38"/>
      <c r="AA9" s="41"/>
      <c r="AB9" s="46"/>
      <c r="AC9" s="53"/>
    </row>
    <row r="10" spans="1:29" ht="15.95" customHeight="1">
      <c r="A10" s="379"/>
      <c r="B10" s="13">
        <f>SUM(C9+B4)</f>
        <v>0.45972222222222242</v>
      </c>
      <c r="C10" s="14">
        <f>SUM(B10+C3)</f>
        <v>0.46666666666666684</v>
      </c>
      <c r="E10" s="27" t="str">
        <f>HYPERLINK(幼児組合!V12)</f>
        <v>大阪</v>
      </c>
      <c r="F10" s="28"/>
      <c r="G10" s="28"/>
      <c r="H10" s="28"/>
      <c r="I10" s="29" t="str">
        <f>HYPERLINK(幼児組合!V8)</f>
        <v>SUN</v>
      </c>
      <c r="J10" s="28"/>
      <c r="K10" s="27" t="str">
        <f>HYPERLINK(幼児組合!AN12)</f>
        <v>守口１</v>
      </c>
      <c r="L10" s="36"/>
      <c r="M10" s="36"/>
      <c r="N10" s="36"/>
      <c r="O10" s="29" t="str">
        <f>HYPERLINK(幼児組合!AN8)</f>
        <v>寝屋川</v>
      </c>
      <c r="P10" s="39"/>
      <c r="Q10" s="27"/>
      <c r="R10" s="36"/>
      <c r="S10" s="36"/>
      <c r="T10" s="36"/>
      <c r="U10" s="29"/>
      <c r="V10" s="50"/>
      <c r="W10" s="27"/>
      <c r="X10" s="36"/>
      <c r="Y10" s="36"/>
      <c r="Z10" s="36"/>
      <c r="AA10" s="29"/>
      <c r="AB10" s="43"/>
      <c r="AC10" s="53"/>
    </row>
    <row r="11" spans="1:29" ht="15.95" customHeight="1">
      <c r="A11" s="379" t="s">
        <v>70</v>
      </c>
      <c r="B11" s="11">
        <f>SUM(C10+C4)</f>
        <v>0.46875000000000017</v>
      </c>
      <c r="C11" s="15">
        <f>SUM(B11+C3)</f>
        <v>0.47569444444444459</v>
      </c>
      <c r="E11" s="37" t="s">
        <v>183</v>
      </c>
      <c r="F11" s="38"/>
      <c r="G11" s="38" t="s">
        <v>113</v>
      </c>
      <c r="H11" s="38"/>
      <c r="I11" s="41" t="str">
        <f>HYPERLINK(幼児組合!H14)</f>
        <v>寝屋川</v>
      </c>
      <c r="J11" s="38"/>
      <c r="K11" s="37" t="s">
        <v>183</v>
      </c>
      <c r="L11" s="38"/>
      <c r="M11" s="38" t="s">
        <v>70</v>
      </c>
      <c r="N11" s="38"/>
      <c r="O11" s="41" t="str">
        <f>HYPERLINK(幼児組合!H7)</f>
        <v>東淀川</v>
      </c>
      <c r="P11" s="38"/>
      <c r="Q11" s="37"/>
      <c r="R11" s="38"/>
      <c r="S11" s="38"/>
      <c r="T11" s="38"/>
      <c r="U11" s="41"/>
      <c r="V11" s="46"/>
      <c r="W11" s="37"/>
      <c r="X11" s="38"/>
      <c r="Y11" s="38"/>
      <c r="Z11" s="38"/>
      <c r="AA11" s="41"/>
      <c r="AB11" s="46"/>
      <c r="AC11" s="53"/>
    </row>
    <row r="12" spans="1:29" ht="15.95" customHeight="1">
      <c r="A12" s="379"/>
      <c r="B12" s="13">
        <f>SUM(C11+B4)</f>
        <v>0.47708333333333347</v>
      </c>
      <c r="C12" s="14">
        <f>SUM(B12+C3)</f>
        <v>0.48402777777777789</v>
      </c>
      <c r="E12" s="27" t="s">
        <v>225</v>
      </c>
      <c r="F12" s="28"/>
      <c r="G12" s="28"/>
      <c r="H12" s="28"/>
      <c r="I12" s="29" t="s">
        <v>226</v>
      </c>
      <c r="J12" s="28"/>
      <c r="K12" s="27" t="s">
        <v>227</v>
      </c>
      <c r="L12" s="36"/>
      <c r="M12" s="36"/>
      <c r="N12" s="36"/>
      <c r="O12" s="29" t="s">
        <v>228</v>
      </c>
      <c r="P12" s="39"/>
      <c r="Q12" s="27"/>
      <c r="R12" s="36"/>
      <c r="S12" s="36"/>
      <c r="T12" s="36"/>
      <c r="U12" s="29"/>
      <c r="V12" s="50"/>
      <c r="W12" s="27"/>
      <c r="X12" s="36"/>
      <c r="Y12" s="36"/>
      <c r="Z12" s="36"/>
      <c r="AA12" s="29"/>
      <c r="AB12" s="43"/>
      <c r="AC12" s="53"/>
    </row>
    <row r="13" spans="1:29" ht="15.95" customHeight="1">
      <c r="A13" s="379" t="s">
        <v>58</v>
      </c>
      <c r="B13" s="11">
        <f>SUM(C12+C4)</f>
        <v>0.48611111111111122</v>
      </c>
      <c r="C13" s="15">
        <f>SUM(B13+C3)</f>
        <v>0.49305555555555564</v>
      </c>
      <c r="E13" s="37" t="s">
        <v>223</v>
      </c>
      <c r="F13" s="38"/>
      <c r="G13" s="38" t="s">
        <v>113</v>
      </c>
      <c r="H13" s="38"/>
      <c r="I13" s="41" t="str">
        <f>HYPERLINK(幼児組合!AE11)</f>
        <v>SUN</v>
      </c>
      <c r="J13" s="38"/>
      <c r="K13" s="37" t="s">
        <v>224</v>
      </c>
      <c r="L13" s="38"/>
      <c r="M13" s="38" t="s">
        <v>113</v>
      </c>
      <c r="N13" s="38"/>
      <c r="O13" s="41" t="str">
        <f>HYPERLINK(幼児組合!AW11)</f>
        <v>寝屋川</v>
      </c>
      <c r="P13" s="38"/>
      <c r="Q13" s="37"/>
      <c r="R13" s="38"/>
      <c r="S13" s="38"/>
      <c r="T13" s="38"/>
      <c r="U13" s="41"/>
      <c r="V13" s="46"/>
      <c r="W13" s="37"/>
      <c r="X13" s="38"/>
      <c r="Y13" s="38"/>
      <c r="Z13" s="38"/>
      <c r="AA13" s="41"/>
      <c r="AB13" s="46"/>
      <c r="AC13" s="53"/>
    </row>
    <row r="14" spans="1:29" ht="15.95" customHeight="1">
      <c r="A14" s="379"/>
      <c r="B14" s="13">
        <f>SUM(C13+B4)</f>
        <v>0.49444444444444452</v>
      </c>
      <c r="C14" s="14">
        <f>SUM(B14+C3)</f>
        <v>0.50138888888888899</v>
      </c>
      <c r="E14" s="27" t="str">
        <f>HYPERLINK(幼児組合!V10)</f>
        <v>守口２</v>
      </c>
      <c r="F14" s="28"/>
      <c r="G14" s="28"/>
      <c r="H14" s="28"/>
      <c r="I14" s="29" t="str">
        <f>HYPERLINK(幼児組合!V12)</f>
        <v>大阪</v>
      </c>
      <c r="J14" s="42"/>
      <c r="K14" s="27" t="str">
        <f>HYPERLINK(幼児組合!AN10)</f>
        <v>箕面</v>
      </c>
      <c r="L14" s="36"/>
      <c r="M14" s="36"/>
      <c r="N14" s="36"/>
      <c r="O14" s="29" t="str">
        <f>HYPERLINK(幼児組合!AN12)</f>
        <v>守口１</v>
      </c>
      <c r="P14" s="39"/>
      <c r="Q14" s="27"/>
      <c r="R14" s="28"/>
      <c r="S14" s="28"/>
      <c r="T14" s="28"/>
      <c r="U14" s="29"/>
      <c r="V14" s="48"/>
      <c r="W14" s="27"/>
      <c r="X14" s="36"/>
      <c r="Y14" s="36"/>
      <c r="Z14" s="36"/>
      <c r="AA14" s="29"/>
      <c r="AB14" s="43"/>
      <c r="AC14" s="53"/>
    </row>
    <row r="15" spans="1:29" ht="15.95" customHeight="1">
      <c r="A15" s="379" t="s">
        <v>75</v>
      </c>
      <c r="B15" s="11">
        <f>SUM(C14+C4)</f>
        <v>0.50347222222222232</v>
      </c>
      <c r="C15" s="15">
        <f>SUM(B15+C3)</f>
        <v>0.51041666666666674</v>
      </c>
      <c r="E15" s="37" t="s">
        <v>229</v>
      </c>
      <c r="F15" s="38"/>
      <c r="G15" s="38" t="s">
        <v>96</v>
      </c>
      <c r="H15" s="38"/>
      <c r="I15" s="41" t="str">
        <f>HYPERLINK(幼児組合!AB24)</f>
        <v>大阪中央</v>
      </c>
      <c r="J15" s="38"/>
      <c r="K15" s="37" t="s">
        <v>230</v>
      </c>
      <c r="L15" s="38"/>
      <c r="M15" s="38" t="s">
        <v>96</v>
      </c>
      <c r="N15" s="38"/>
      <c r="O15" s="41" t="str">
        <f>HYPERLINK(幼児組合!AU24)</f>
        <v>南大阪</v>
      </c>
      <c r="P15" s="38"/>
      <c r="Q15" s="37"/>
      <c r="R15" s="38"/>
      <c r="S15" s="38"/>
      <c r="T15" s="38"/>
      <c r="U15" s="41"/>
      <c r="V15" s="46"/>
      <c r="W15" s="37"/>
      <c r="X15" s="38"/>
      <c r="Y15" s="38"/>
      <c r="Z15" s="38"/>
      <c r="AA15" s="41"/>
      <c r="AB15" s="46"/>
      <c r="AC15" s="53"/>
    </row>
    <row r="16" spans="1:29" ht="15.95" customHeight="1">
      <c r="A16" s="379"/>
      <c r="B16" s="13">
        <f>SUM(C15+B4)</f>
        <v>0.51180555555555562</v>
      </c>
      <c r="C16" s="14">
        <f>SUM(B16+C3)</f>
        <v>0.51875000000000004</v>
      </c>
      <c r="E16" s="27" t="str">
        <f>HYPERLINK(幼児組合!V23)</f>
        <v>大阪</v>
      </c>
      <c r="F16" s="39"/>
      <c r="G16" s="39"/>
      <c r="H16" s="39"/>
      <c r="I16" s="29" t="str">
        <f>HYPERLINK(幼児組合!V25)</f>
        <v>四条畷</v>
      </c>
      <c r="J16" s="43"/>
      <c r="K16" s="27" t="str">
        <f>HYPERLINK(幼児組合!AO23)</f>
        <v>OTJ</v>
      </c>
      <c r="L16" s="39"/>
      <c r="M16" s="39"/>
      <c r="N16" s="39"/>
      <c r="O16" s="29" t="str">
        <f>HYPERLINK(幼児組合!AO25)</f>
        <v>箕面</v>
      </c>
      <c r="P16" s="39"/>
      <c r="Q16" s="27"/>
      <c r="R16" s="28"/>
      <c r="S16" s="28"/>
      <c r="T16" s="28"/>
      <c r="U16" s="29"/>
      <c r="V16" s="50"/>
      <c r="W16" s="27"/>
      <c r="X16" s="36"/>
      <c r="Y16" s="36"/>
      <c r="Z16" s="39"/>
      <c r="AA16" s="52"/>
      <c r="AB16" s="43"/>
      <c r="AC16" s="53"/>
    </row>
    <row r="17" spans="1:29" ht="15.95" customHeight="1">
      <c r="A17" s="379" t="s">
        <v>86</v>
      </c>
      <c r="B17" s="11">
        <f>SUM(C16+C4)</f>
        <v>0.52083333333333337</v>
      </c>
      <c r="C17" s="15">
        <f>SUM(B17+C3)</f>
        <v>0.52777777777777779</v>
      </c>
      <c r="E17" s="37" t="s">
        <v>186</v>
      </c>
      <c r="F17" s="38"/>
      <c r="G17" s="38" t="s">
        <v>96</v>
      </c>
      <c r="H17" s="38"/>
      <c r="I17" s="41" t="str">
        <f>HYPERLINK(幼児組合!D25)</f>
        <v>住之江</v>
      </c>
      <c r="J17" s="38"/>
      <c r="K17" s="37" t="s">
        <v>189</v>
      </c>
      <c r="L17" s="38"/>
      <c r="M17" s="38" t="s">
        <v>96</v>
      </c>
      <c r="N17" s="38"/>
      <c r="O17" s="41" t="str">
        <f>HYPERLINK(幼児組合!I37)</f>
        <v>交野</v>
      </c>
      <c r="P17" s="38"/>
      <c r="Q17" s="37"/>
      <c r="R17" s="38"/>
      <c r="S17" s="38"/>
      <c r="T17" s="38"/>
      <c r="U17" s="41"/>
      <c r="V17" s="46"/>
      <c r="W17" s="37"/>
      <c r="X17" s="38"/>
      <c r="Y17" s="38"/>
      <c r="Z17" s="38"/>
      <c r="AA17" s="41"/>
      <c r="AB17" s="46"/>
      <c r="AC17" s="53"/>
    </row>
    <row r="18" spans="1:29" ht="15.95" customHeight="1">
      <c r="A18" s="379"/>
      <c r="B18" s="13">
        <f>SUM(C17+B4)</f>
        <v>0.52916666666666667</v>
      </c>
      <c r="C18" s="14">
        <f>SUM(B18+C3)</f>
        <v>0.53611111111111109</v>
      </c>
      <c r="E18" s="27" t="str">
        <f>HYPERLINK(幼児組合!B27)</f>
        <v>東大阪</v>
      </c>
      <c r="F18" s="39"/>
      <c r="G18" s="39"/>
      <c r="H18" s="39"/>
      <c r="I18" s="29" t="str">
        <f>HYPERLINK(幼児組合!G27)</f>
        <v>吹田</v>
      </c>
      <c r="J18" s="43"/>
      <c r="K18" s="27" t="str">
        <f>HYPERLINK(幼児組合!C36)</f>
        <v>阿部野</v>
      </c>
      <c r="L18" s="39"/>
      <c r="M18" s="39"/>
      <c r="N18" s="36"/>
      <c r="O18" s="29" t="str">
        <f>HYPERLINK(幼児組合!C38)</f>
        <v>高槻</v>
      </c>
      <c r="P18" s="39"/>
      <c r="Q18" s="27"/>
      <c r="R18" s="28"/>
      <c r="S18" s="28"/>
      <c r="T18" s="28"/>
      <c r="U18" s="29"/>
      <c r="V18" s="50"/>
      <c r="W18" s="27"/>
      <c r="X18" s="36"/>
      <c r="Y18" s="36"/>
      <c r="Z18" s="36"/>
      <c r="AA18" s="29"/>
      <c r="AB18" s="43"/>
      <c r="AC18" s="53"/>
    </row>
    <row r="19" spans="1:29" ht="15.95" customHeight="1">
      <c r="A19" s="379" t="s">
        <v>108</v>
      </c>
      <c r="B19" s="11">
        <f>SUM(C18+C4)</f>
        <v>0.53819444444444442</v>
      </c>
      <c r="C19" s="15">
        <f>SUM(B19+C3)</f>
        <v>0.54513888888888884</v>
      </c>
      <c r="E19" s="37" t="s">
        <v>186</v>
      </c>
      <c r="F19" s="38"/>
      <c r="G19" s="38" t="s">
        <v>40</v>
      </c>
      <c r="H19" s="38"/>
      <c r="I19" s="41" t="str">
        <f>HYPERLINK(幼児組合!M25)</f>
        <v>吹田</v>
      </c>
      <c r="J19" s="38"/>
      <c r="K19" s="37" t="s">
        <v>230</v>
      </c>
      <c r="L19" s="38"/>
      <c r="M19" s="38" t="s">
        <v>40</v>
      </c>
      <c r="N19" s="38"/>
      <c r="O19" s="41" t="str">
        <f>HYPERLINK(幼児組合!AX24)</f>
        <v>箕面</v>
      </c>
      <c r="P19" s="38"/>
      <c r="Q19" s="37"/>
      <c r="R19" s="38"/>
      <c r="S19" s="38"/>
      <c r="T19" s="38"/>
      <c r="U19" s="41"/>
      <c r="V19" s="46"/>
      <c r="W19" s="37"/>
      <c r="X19" s="38"/>
      <c r="Y19" s="38"/>
      <c r="Z19" s="38"/>
      <c r="AA19" s="41"/>
      <c r="AB19" s="46"/>
      <c r="AC19" s="53"/>
    </row>
    <row r="20" spans="1:29" ht="15.95" customHeight="1">
      <c r="A20" s="379"/>
      <c r="B20" s="13">
        <f>SUM(C19+B4)</f>
        <v>0.54652777777777772</v>
      </c>
      <c r="C20" s="14">
        <f>SUM(B20+C3)</f>
        <v>0.55347222222222214</v>
      </c>
      <c r="E20" s="27" t="str">
        <f>HYPERLINK(幼児組合!J27)</f>
        <v>寝屋川</v>
      </c>
      <c r="F20" s="28"/>
      <c r="G20" s="28"/>
      <c r="H20" s="28"/>
      <c r="I20" s="29" t="str">
        <f>HYPERLINK(幼児組合!O27)</f>
        <v>東淀川</v>
      </c>
      <c r="J20" s="42"/>
      <c r="K20" s="27" t="str">
        <f>HYPERLINK(幼児組合!AO27)</f>
        <v>南大阪</v>
      </c>
      <c r="L20" s="36"/>
      <c r="M20" s="36"/>
      <c r="N20" s="36"/>
      <c r="O20" s="29" t="str">
        <f>HYPERLINK(幼児組合!AO23)</f>
        <v>OTJ</v>
      </c>
      <c r="P20" s="39"/>
      <c r="Q20" s="27"/>
      <c r="R20" s="28"/>
      <c r="S20" s="28"/>
      <c r="T20" s="28"/>
      <c r="U20" s="29"/>
      <c r="V20" s="43"/>
      <c r="W20" s="27"/>
      <c r="X20" s="36"/>
      <c r="Y20" s="36"/>
      <c r="Z20" s="36"/>
      <c r="AA20" s="29"/>
      <c r="AB20" s="43"/>
      <c r="AC20" s="53"/>
    </row>
    <row r="21" spans="1:29" ht="15.95" customHeight="1">
      <c r="A21" s="379" t="s">
        <v>160</v>
      </c>
      <c r="B21" s="11">
        <f>SUM(C20+C4)</f>
        <v>0.55555555555555547</v>
      </c>
      <c r="C21" s="15">
        <f>SUM(B21+C3)</f>
        <v>0.56249999999999989</v>
      </c>
      <c r="E21" s="37" t="s">
        <v>229</v>
      </c>
      <c r="F21" s="38"/>
      <c r="G21" s="38" t="s">
        <v>40</v>
      </c>
      <c r="H21" s="38"/>
      <c r="I21" s="41" t="str">
        <f>HYPERLINK(幼児組合!AE24)</f>
        <v>四条畷</v>
      </c>
      <c r="J21" s="38"/>
      <c r="K21" s="37" t="s">
        <v>189</v>
      </c>
      <c r="L21" s="38"/>
      <c r="M21" s="38" t="s">
        <v>40</v>
      </c>
      <c r="N21" s="38"/>
      <c r="O21" s="41" t="str">
        <f>HYPERLINK(幼児組合!L37)</f>
        <v>高槻</v>
      </c>
      <c r="P21" s="38"/>
      <c r="Q21" s="37"/>
      <c r="R21" s="38"/>
      <c r="S21" s="38"/>
      <c r="T21" s="38"/>
      <c r="U21" s="41"/>
      <c r="V21" s="46"/>
      <c r="W21" s="37"/>
      <c r="X21" s="38"/>
      <c r="Y21" s="38"/>
      <c r="Z21" s="38"/>
      <c r="AA21" s="41"/>
      <c r="AB21" s="46"/>
      <c r="AC21" s="53"/>
    </row>
    <row r="22" spans="1:29" ht="15.95" customHeight="1">
      <c r="A22" s="379"/>
      <c r="B22" s="13">
        <f>SUM(C21+B4)</f>
        <v>0.56388888888888877</v>
      </c>
      <c r="C22" s="14">
        <f>SUM(B22+C3)</f>
        <v>0.57083333333333319</v>
      </c>
      <c r="E22" s="27" t="str">
        <f>HYPERLINK(幼児組合!V27)</f>
        <v>大阪中央</v>
      </c>
      <c r="F22" s="28"/>
      <c r="G22" s="28"/>
      <c r="H22" s="28"/>
      <c r="I22" s="29" t="str">
        <f>HYPERLINK(幼児組合!V23)</f>
        <v>大阪</v>
      </c>
      <c r="J22" s="42"/>
      <c r="K22" s="27" t="str">
        <f>HYPERLINK(幼児組合!C40)</f>
        <v>交野</v>
      </c>
      <c r="L22" s="36"/>
      <c r="M22" s="36"/>
      <c r="N22" s="36"/>
      <c r="O22" s="29" t="str">
        <f>HYPERLINK(幼児組合!C36)</f>
        <v>阿部野</v>
      </c>
      <c r="P22" s="39"/>
      <c r="Q22" s="27"/>
      <c r="R22" s="36"/>
      <c r="S22" s="36"/>
      <c r="T22" s="36"/>
      <c r="U22" s="29"/>
      <c r="V22" s="43"/>
      <c r="W22" s="27"/>
      <c r="X22" s="36"/>
      <c r="Y22" s="36"/>
      <c r="Z22" s="36"/>
      <c r="AA22" s="29"/>
      <c r="AB22" s="43"/>
      <c r="AC22" s="53"/>
    </row>
    <row r="23" spans="1:29" ht="15.95" customHeight="1">
      <c r="A23" s="379" t="s">
        <v>170</v>
      </c>
      <c r="B23" s="11">
        <f>SUM(C22+C4)</f>
        <v>0.57291666666666652</v>
      </c>
      <c r="C23" s="15">
        <f>SUM(B23+C3)</f>
        <v>0.57986111111111094</v>
      </c>
      <c r="E23" s="37" t="s">
        <v>186</v>
      </c>
      <c r="F23" s="38"/>
      <c r="G23" s="38" t="s">
        <v>113</v>
      </c>
      <c r="H23" s="38"/>
      <c r="I23" s="41" t="str">
        <f>HYPERLINK(幼児組合!H29)</f>
        <v>東大阪</v>
      </c>
      <c r="J23" s="38"/>
      <c r="K23" s="37" t="s">
        <v>186</v>
      </c>
      <c r="L23" s="38"/>
      <c r="M23" s="38" t="s">
        <v>70</v>
      </c>
      <c r="N23" s="38"/>
      <c r="O23" s="41" t="str">
        <f>HYPERLINK(幼児組合!H22)</f>
        <v>堺</v>
      </c>
      <c r="P23" s="38"/>
      <c r="Q23" s="37"/>
      <c r="R23" s="38"/>
      <c r="S23" s="38"/>
      <c r="T23" s="38"/>
      <c r="U23" s="41"/>
      <c r="V23" s="46"/>
      <c r="W23" s="37"/>
      <c r="X23" s="38"/>
      <c r="Y23" s="38"/>
      <c r="Z23" s="38"/>
      <c r="AA23" s="41"/>
      <c r="AB23" s="46"/>
      <c r="AC23" s="53"/>
    </row>
    <row r="24" spans="1:29" ht="15.95" customHeight="1">
      <c r="A24" s="379"/>
      <c r="B24" s="13">
        <f>SUM(C23+B4)</f>
        <v>0.58124999999999982</v>
      </c>
      <c r="C24" s="14">
        <f>SUM(B24+C3)</f>
        <v>0.58819444444444424</v>
      </c>
      <c r="E24" s="27" t="s">
        <v>225</v>
      </c>
      <c r="F24" s="28"/>
      <c r="G24" s="28"/>
      <c r="H24" s="28"/>
      <c r="I24" s="29" t="s">
        <v>226</v>
      </c>
      <c r="J24" s="42"/>
      <c r="K24" s="27" t="s">
        <v>227</v>
      </c>
      <c r="L24" s="36"/>
      <c r="M24" s="36"/>
      <c r="N24" s="36"/>
      <c r="O24" s="29" t="s">
        <v>228</v>
      </c>
      <c r="P24" s="39"/>
      <c r="Q24" s="27"/>
      <c r="R24" s="36"/>
      <c r="S24" s="36"/>
      <c r="T24" s="36"/>
      <c r="U24" s="29"/>
      <c r="V24" s="43"/>
      <c r="W24" s="27"/>
      <c r="X24" s="36"/>
      <c r="Y24" s="36"/>
      <c r="Z24" s="36"/>
      <c r="AA24" s="29"/>
      <c r="AB24" s="43"/>
      <c r="AC24" s="53"/>
    </row>
    <row r="25" spans="1:29" ht="15.95" customHeight="1">
      <c r="A25" s="379" t="s">
        <v>139</v>
      </c>
      <c r="B25" s="11">
        <f>SUM(C24+C4)</f>
        <v>0.59027777777777757</v>
      </c>
      <c r="C25" s="15">
        <f>SUM(B25+C3)</f>
        <v>0.59722222222222199</v>
      </c>
      <c r="E25" s="37" t="s">
        <v>229</v>
      </c>
      <c r="F25" s="38"/>
      <c r="G25" s="38" t="s">
        <v>113</v>
      </c>
      <c r="H25" s="38"/>
      <c r="I25" s="41" t="str">
        <f>HYPERLINK(幼児組合!AE26)</f>
        <v>大阪</v>
      </c>
      <c r="J25" s="38"/>
      <c r="K25" s="37" t="s">
        <v>230</v>
      </c>
      <c r="L25" s="38"/>
      <c r="M25" s="38" t="s">
        <v>113</v>
      </c>
      <c r="N25" s="38"/>
      <c r="O25" s="41" t="str">
        <f>HYPERLINK(幼児組合!AX26)</f>
        <v>OTJ</v>
      </c>
      <c r="P25" s="38"/>
      <c r="Q25" s="37"/>
      <c r="R25" s="38"/>
      <c r="S25" s="38"/>
      <c r="T25" s="38"/>
      <c r="U25" s="41"/>
      <c r="V25" s="46"/>
      <c r="W25" s="37"/>
      <c r="X25" s="38"/>
      <c r="Y25" s="38"/>
      <c r="Z25" s="38"/>
      <c r="AA25" s="41"/>
      <c r="AB25" s="46"/>
      <c r="AC25" s="53"/>
    </row>
    <row r="26" spans="1:29" ht="15.95" customHeight="1">
      <c r="A26" s="379"/>
      <c r="B26" s="17">
        <f>SUM(C25+B4)</f>
        <v>0.59861111111111087</v>
      </c>
      <c r="C26" s="18">
        <f>SUM(B26+C3)</f>
        <v>0.60555555555555529</v>
      </c>
      <c r="E26" s="27" t="str">
        <f>HYPERLINK(幼児組合!V25)</f>
        <v>四条畷</v>
      </c>
      <c r="F26" s="28"/>
      <c r="G26" s="28"/>
      <c r="H26" s="28"/>
      <c r="I26" s="29" t="str">
        <f>HYPERLINK(幼児組合!V27)</f>
        <v>大阪中央</v>
      </c>
      <c r="J26" s="42"/>
      <c r="K26" s="27" t="str">
        <f>HYPERLINK(幼児組合!AO25)</f>
        <v>箕面</v>
      </c>
      <c r="L26" s="36"/>
      <c r="M26" s="36"/>
      <c r="N26" s="36"/>
      <c r="O26" s="29" t="str">
        <f>HYPERLINK(幼児組合!AO27)</f>
        <v>南大阪</v>
      </c>
      <c r="P26" s="39"/>
      <c r="Q26" s="27"/>
      <c r="R26" s="39"/>
      <c r="S26" s="39"/>
      <c r="T26" s="39"/>
      <c r="U26" s="29"/>
      <c r="V26" s="43"/>
      <c r="W26" s="27"/>
      <c r="X26" s="39"/>
      <c r="Y26" s="39"/>
      <c r="Z26" s="39"/>
      <c r="AA26" s="29"/>
      <c r="AB26" s="43"/>
      <c r="AC26" s="53"/>
    </row>
    <row r="27" spans="1:29" ht="15.95" customHeight="1">
      <c r="A27" s="379" t="s">
        <v>124</v>
      </c>
      <c r="B27" s="11">
        <f>SUM(C26+C4)</f>
        <v>0.60763888888888862</v>
      </c>
      <c r="C27" s="15">
        <f>SUM(B27+C3)</f>
        <v>0.61458333333333304</v>
      </c>
      <c r="E27" s="37"/>
      <c r="F27" s="38"/>
      <c r="G27" s="38"/>
      <c r="H27" s="38"/>
      <c r="I27" s="41"/>
      <c r="J27" s="38"/>
      <c r="K27" s="37" t="s">
        <v>189</v>
      </c>
      <c r="L27" s="38"/>
      <c r="M27" s="38" t="s">
        <v>113</v>
      </c>
      <c r="N27" s="38"/>
      <c r="O27" s="41" t="str">
        <f>HYPERLINK(幼児組合!L39)</f>
        <v>阿部野</v>
      </c>
      <c r="P27" s="38"/>
      <c r="Q27" s="37"/>
      <c r="R27" s="38"/>
      <c r="S27" s="38"/>
      <c r="T27" s="38"/>
      <c r="U27" s="41"/>
      <c r="V27" s="46"/>
      <c r="W27" s="37"/>
      <c r="X27" s="38"/>
      <c r="Y27" s="38"/>
      <c r="Z27" s="38"/>
      <c r="AA27" s="41"/>
      <c r="AB27" s="46"/>
      <c r="AC27" s="53"/>
    </row>
    <row r="28" spans="1:29" ht="15.95" customHeight="1">
      <c r="A28" s="379"/>
      <c r="B28" s="17">
        <f>SUM(C27+B4)</f>
        <v>0.61597222222222192</v>
      </c>
      <c r="C28" s="18">
        <f>SUM(B28+C3)</f>
        <v>0.62291666666666634</v>
      </c>
      <c r="E28" s="27"/>
      <c r="F28" s="28"/>
      <c r="G28" s="28"/>
      <c r="H28" s="28"/>
      <c r="I28" s="29"/>
      <c r="J28" s="42"/>
      <c r="K28" s="27" t="str">
        <f>HYPERLINK(幼児組合!C38)</f>
        <v>高槻</v>
      </c>
      <c r="L28" s="36"/>
      <c r="M28" s="36"/>
      <c r="N28" s="36"/>
      <c r="O28" s="29" t="str">
        <f>HYPERLINK(幼児組合!C40)</f>
        <v>交野</v>
      </c>
      <c r="P28" s="39"/>
      <c r="Q28" s="27"/>
      <c r="R28" s="36"/>
      <c r="S28" s="36"/>
      <c r="T28" s="36"/>
      <c r="U28" s="29"/>
      <c r="V28" s="43"/>
      <c r="W28" s="27"/>
      <c r="X28" s="36"/>
      <c r="Y28" s="36"/>
      <c r="Z28" s="39"/>
      <c r="AA28" s="29"/>
      <c r="AB28" s="43"/>
      <c r="AC28" s="53"/>
    </row>
    <row r="29" spans="1:29" ht="15.95" customHeight="1">
      <c r="A29" s="379" t="s">
        <v>91</v>
      </c>
      <c r="B29" s="19"/>
      <c r="C29" s="15"/>
      <c r="E29" s="37"/>
      <c r="F29" s="38"/>
      <c r="G29" s="38"/>
      <c r="H29" s="38"/>
      <c r="I29" s="41"/>
      <c r="J29" s="38"/>
      <c r="K29" s="37"/>
      <c r="L29" s="38"/>
      <c r="M29" s="38"/>
      <c r="N29" s="38"/>
      <c r="O29" s="41"/>
      <c r="P29" s="38"/>
      <c r="Q29" s="37"/>
      <c r="R29" s="38"/>
      <c r="S29" s="38"/>
      <c r="T29" s="38"/>
      <c r="U29" s="41"/>
      <c r="V29" s="46"/>
      <c r="W29" s="37"/>
      <c r="X29" s="38"/>
      <c r="Y29" s="38"/>
      <c r="Z29" s="38"/>
      <c r="AA29" s="41"/>
      <c r="AB29" s="46"/>
      <c r="AC29" s="53"/>
    </row>
    <row r="30" spans="1:29" ht="15.95" customHeight="1">
      <c r="A30" s="380"/>
      <c r="B30" s="13"/>
      <c r="C30" s="14"/>
      <c r="D30" s="20"/>
      <c r="E30" s="27"/>
      <c r="F30" s="28"/>
      <c r="G30" s="28"/>
      <c r="H30" s="28"/>
      <c r="I30" s="29"/>
      <c r="J30" s="42"/>
      <c r="K30" s="27"/>
      <c r="L30" s="36"/>
      <c r="M30" s="36"/>
      <c r="N30" s="36"/>
      <c r="O30" s="29"/>
      <c r="P30" s="39"/>
      <c r="Q30" s="27"/>
      <c r="R30" s="28"/>
      <c r="S30" s="28"/>
      <c r="T30" s="28"/>
      <c r="U30" s="29"/>
      <c r="V30" s="43"/>
      <c r="W30" s="27"/>
      <c r="X30" s="36"/>
      <c r="Y30" s="36"/>
      <c r="Z30" s="36"/>
      <c r="AA30" s="29"/>
      <c r="AB30" s="43"/>
      <c r="AC30" s="53"/>
    </row>
    <row r="31" spans="1:29" ht="15.95" customHeight="1">
      <c r="A31" s="379"/>
      <c r="B31" s="11"/>
      <c r="C31" s="15"/>
      <c r="E31" s="37"/>
      <c r="F31" s="38"/>
      <c r="G31" s="38"/>
      <c r="H31" s="38"/>
      <c r="I31" s="41"/>
      <c r="J31" s="38"/>
      <c r="K31" s="37"/>
      <c r="L31" s="38"/>
      <c r="M31" s="38"/>
      <c r="N31" s="38"/>
      <c r="O31" s="41"/>
      <c r="P31" s="38"/>
      <c r="Q31" s="37"/>
      <c r="R31" s="38"/>
      <c r="S31" s="38"/>
      <c r="T31" s="38"/>
      <c r="U31" s="41"/>
      <c r="V31" s="46"/>
      <c r="W31" s="37"/>
      <c r="X31" s="38"/>
      <c r="Y31" s="38"/>
      <c r="Z31" s="38"/>
      <c r="AA31" s="41"/>
      <c r="AB31" s="46"/>
    </row>
    <row r="32" spans="1:29" ht="15.95" customHeight="1">
      <c r="A32" s="379"/>
      <c r="B32" s="13"/>
      <c r="C32" s="14"/>
      <c r="E32" s="27"/>
      <c r="F32" s="28"/>
      <c r="G32" s="28"/>
      <c r="H32" s="28"/>
      <c r="I32" s="29"/>
      <c r="J32" s="42"/>
      <c r="K32" s="27"/>
      <c r="L32" s="36"/>
      <c r="M32" s="36"/>
      <c r="N32" s="36"/>
      <c r="O32" s="29"/>
      <c r="P32" s="39"/>
      <c r="Q32" s="51"/>
      <c r="R32" s="39"/>
      <c r="S32" s="39"/>
      <c r="T32" s="39"/>
      <c r="U32" s="52"/>
      <c r="V32" s="43"/>
      <c r="W32" s="51"/>
      <c r="X32" s="39"/>
      <c r="Y32" s="39"/>
      <c r="Z32" s="39"/>
      <c r="AA32" s="52"/>
      <c r="AB32" s="43"/>
    </row>
    <row r="33" spans="1:28" ht="15.95" customHeight="1">
      <c r="A33" s="379"/>
      <c r="B33" s="11"/>
      <c r="C33" s="15"/>
      <c r="E33" s="37"/>
      <c r="F33" s="38"/>
      <c r="G33" s="38"/>
      <c r="H33" s="38"/>
      <c r="I33" s="44"/>
      <c r="J33" s="38"/>
      <c r="K33" s="37"/>
      <c r="L33" s="38"/>
      <c r="M33" s="38"/>
      <c r="N33" s="38"/>
      <c r="O33" s="41"/>
      <c r="P33" s="38"/>
      <c r="Q33" s="37"/>
      <c r="R33" s="38"/>
      <c r="S33" s="38"/>
      <c r="T33" s="38"/>
      <c r="U33" s="41"/>
      <c r="V33" s="46"/>
      <c r="W33" s="37"/>
      <c r="X33" s="38"/>
      <c r="Y33" s="38"/>
      <c r="Z33" s="38"/>
      <c r="AA33" s="41"/>
      <c r="AB33" s="46"/>
    </row>
    <row r="34" spans="1:28" ht="15.95" customHeight="1">
      <c r="A34" s="380"/>
      <c r="B34" s="13"/>
      <c r="C34" s="14"/>
      <c r="D34" s="20"/>
      <c r="E34" s="27"/>
      <c r="F34" s="28"/>
      <c r="G34" s="28"/>
      <c r="H34" s="28"/>
      <c r="I34" s="29"/>
      <c r="J34" s="42"/>
      <c r="K34" s="27"/>
      <c r="L34" s="36"/>
      <c r="M34" s="36"/>
      <c r="N34" s="36"/>
      <c r="O34" s="29"/>
      <c r="P34" s="39"/>
      <c r="Q34" s="27"/>
      <c r="R34" s="39"/>
      <c r="S34" s="39"/>
      <c r="T34" s="39"/>
      <c r="U34" s="29"/>
      <c r="V34" s="43"/>
      <c r="W34" s="27"/>
      <c r="X34" s="47"/>
      <c r="Y34" s="47"/>
      <c r="Z34" s="47"/>
      <c r="AA34" s="29"/>
      <c r="AB34" s="43"/>
    </row>
    <row r="35" spans="1:28" ht="15.95" customHeight="1">
      <c r="A35" s="381"/>
      <c r="B35" s="33"/>
      <c r="C35" s="33"/>
      <c r="D35" s="33"/>
      <c r="E35" s="40"/>
      <c r="F35" s="40"/>
      <c r="G35" s="40"/>
      <c r="H35" s="40"/>
      <c r="I35" s="40"/>
      <c r="J35" s="40"/>
      <c r="K35" s="40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8" ht="15.95" customHeight="1">
      <c r="A36" s="381"/>
      <c r="B36" s="33"/>
      <c r="C36" s="33"/>
      <c r="D36" s="33"/>
      <c r="E36" s="40"/>
      <c r="F36" s="40"/>
      <c r="G36" s="40"/>
      <c r="H36" s="40"/>
      <c r="I36" s="40"/>
      <c r="J36" s="40"/>
      <c r="K36" s="40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8">
      <c r="E37" s="21"/>
      <c r="F37" s="21"/>
      <c r="G37" s="21"/>
      <c r="H37" s="21"/>
      <c r="I37" s="21"/>
      <c r="J37" s="21"/>
      <c r="K37" s="21"/>
    </row>
    <row r="38" spans="1:28">
      <c r="E38" s="21"/>
      <c r="F38" s="21"/>
      <c r="G38" s="21"/>
      <c r="H38" s="21"/>
      <c r="I38" s="21"/>
      <c r="J38" s="21"/>
      <c r="K38" s="21"/>
    </row>
    <row r="39" spans="1:28">
      <c r="E39" s="21"/>
      <c r="F39" s="21"/>
      <c r="G39" s="21"/>
      <c r="H39" s="21"/>
      <c r="I39" s="21"/>
      <c r="J39" s="21"/>
      <c r="K39" s="21"/>
    </row>
    <row r="40" spans="1:28">
      <c r="E40" s="21"/>
      <c r="F40" s="21"/>
      <c r="G40" s="21"/>
      <c r="H40" s="21"/>
      <c r="I40" s="21"/>
      <c r="J40" s="21"/>
      <c r="K40" s="21"/>
    </row>
    <row r="41" spans="1:28">
      <c r="E41" s="21"/>
      <c r="F41" s="21"/>
      <c r="G41" s="21"/>
      <c r="H41" s="21"/>
      <c r="I41" s="21"/>
      <c r="J41" s="21"/>
      <c r="K41" s="21"/>
    </row>
    <row r="42" spans="1:28">
      <c r="E42" s="21"/>
      <c r="F42" s="21"/>
      <c r="G42" s="21"/>
      <c r="H42" s="21"/>
      <c r="I42" s="21"/>
      <c r="J42" s="21"/>
      <c r="K42" s="21"/>
    </row>
    <row r="43" spans="1:28">
      <c r="E43" s="21"/>
      <c r="F43" s="21"/>
      <c r="G43" s="21"/>
      <c r="H43" s="21"/>
      <c r="I43" s="21"/>
      <c r="J43" s="21"/>
      <c r="K43" s="21"/>
    </row>
    <row r="44" spans="1:28">
      <c r="E44" s="21"/>
      <c r="F44" s="21"/>
      <c r="G44" s="21"/>
      <c r="H44" s="21"/>
      <c r="I44" s="21"/>
      <c r="J44" s="21"/>
      <c r="K44" s="21"/>
    </row>
    <row r="45" spans="1:28">
      <c r="E45" s="21"/>
      <c r="F45" s="21"/>
      <c r="G45" s="21"/>
      <c r="H45" s="21"/>
      <c r="I45" s="21"/>
      <c r="J45" s="21"/>
      <c r="K45" s="21"/>
    </row>
    <row r="46" spans="1:28">
      <c r="E46" s="21"/>
      <c r="F46" s="21"/>
      <c r="G46" s="21"/>
      <c r="H46" s="21"/>
      <c r="I46" s="21"/>
      <c r="J46" s="21"/>
      <c r="K46" s="21"/>
    </row>
    <row r="47" spans="1:28">
      <c r="E47" s="21"/>
      <c r="F47" s="21"/>
      <c r="G47" s="21"/>
      <c r="H47" s="21"/>
      <c r="I47" s="21"/>
      <c r="J47" s="21"/>
      <c r="K47" s="21"/>
    </row>
    <row r="48" spans="1:28">
      <c r="E48" s="21"/>
      <c r="F48" s="21"/>
      <c r="G48" s="21"/>
      <c r="H48" s="21"/>
      <c r="I48" s="21"/>
      <c r="J48" s="21"/>
      <c r="K48" s="21"/>
    </row>
    <row r="49" spans="5:11">
      <c r="E49" s="21"/>
      <c r="F49" s="21"/>
      <c r="G49" s="21"/>
      <c r="H49" s="21"/>
      <c r="I49" s="21"/>
      <c r="J49" s="21"/>
      <c r="K49" s="21"/>
    </row>
    <row r="50" spans="5:11">
      <c r="E50" s="21"/>
      <c r="F50" s="21"/>
      <c r="G50" s="21"/>
      <c r="H50" s="21"/>
      <c r="I50" s="21"/>
      <c r="J50" s="21"/>
      <c r="K50" s="21"/>
    </row>
    <row r="51" spans="5:11">
      <c r="E51" s="21"/>
      <c r="F51" s="21"/>
      <c r="G51" s="21"/>
      <c r="H51" s="21"/>
      <c r="I51" s="21"/>
      <c r="J51" s="21"/>
      <c r="K51" s="21"/>
    </row>
    <row r="52" spans="5:11">
      <c r="E52" s="21"/>
      <c r="F52" s="21"/>
      <c r="G52" s="21"/>
      <c r="H52" s="21"/>
      <c r="I52" s="21"/>
      <c r="J52" s="21"/>
      <c r="K52" s="21"/>
    </row>
    <row r="53" spans="5:11">
      <c r="E53" s="21"/>
      <c r="F53" s="21"/>
      <c r="G53" s="21"/>
      <c r="H53" s="21"/>
      <c r="I53" s="21"/>
      <c r="J53" s="21"/>
      <c r="K53" s="21"/>
    </row>
    <row r="54" spans="5:11">
      <c r="E54" s="21"/>
      <c r="F54" s="21"/>
      <c r="G54" s="21"/>
      <c r="H54" s="21"/>
      <c r="I54" s="21"/>
      <c r="J54" s="21"/>
      <c r="K54" s="21"/>
    </row>
    <row r="55" spans="5:11">
      <c r="E55" s="21"/>
      <c r="F55" s="21"/>
      <c r="G55" s="21"/>
      <c r="H55" s="21"/>
      <c r="I55" s="21"/>
      <c r="J55" s="21"/>
      <c r="K55" s="21"/>
    </row>
    <row r="56" spans="5:11">
      <c r="E56" s="21"/>
      <c r="F56" s="21"/>
      <c r="G56" s="21"/>
      <c r="H56" s="21"/>
      <c r="I56" s="21"/>
      <c r="J56" s="21"/>
      <c r="K56" s="21"/>
    </row>
    <row r="57" spans="5:11">
      <c r="E57" s="21"/>
      <c r="F57" s="21"/>
      <c r="G57" s="21"/>
      <c r="H57" s="21"/>
      <c r="I57" s="21"/>
      <c r="J57" s="21"/>
      <c r="K57" s="21"/>
    </row>
    <row r="58" spans="5:11">
      <c r="E58" s="21"/>
      <c r="F58" s="21"/>
      <c r="G58" s="21"/>
      <c r="H58" s="21"/>
      <c r="I58" s="21"/>
      <c r="J58" s="21"/>
      <c r="K58" s="21"/>
    </row>
    <row r="59" spans="5:11">
      <c r="E59" s="21"/>
      <c r="F59" s="21"/>
      <c r="G59" s="21"/>
      <c r="H59" s="21"/>
      <c r="I59" s="21"/>
      <c r="J59" s="21"/>
      <c r="K59" s="21"/>
    </row>
    <row r="60" spans="5:11">
      <c r="E60" s="21"/>
      <c r="F60" s="21"/>
      <c r="G60" s="21"/>
      <c r="H60" s="21"/>
      <c r="I60" s="21"/>
      <c r="J60" s="21"/>
      <c r="K60" s="21"/>
    </row>
    <row r="61" spans="5:11">
      <c r="E61" s="21"/>
      <c r="F61" s="21"/>
      <c r="G61" s="21"/>
      <c r="H61" s="21"/>
      <c r="I61" s="21"/>
      <c r="J61" s="21"/>
      <c r="K61" s="21"/>
    </row>
    <row r="62" spans="5:11">
      <c r="E62" s="21"/>
      <c r="F62" s="21"/>
      <c r="G62" s="21"/>
      <c r="H62" s="21"/>
      <c r="I62" s="21"/>
      <c r="J62" s="21"/>
      <c r="K62" s="21"/>
    </row>
    <row r="63" spans="5:11">
      <c r="E63" s="21"/>
      <c r="F63" s="21"/>
      <c r="G63" s="21"/>
      <c r="H63" s="21"/>
      <c r="I63" s="21"/>
      <c r="J63" s="21"/>
      <c r="K63" s="21"/>
    </row>
    <row r="64" spans="5:11">
      <c r="E64" s="21"/>
      <c r="F64" s="21"/>
      <c r="G64" s="21"/>
      <c r="H64" s="21"/>
      <c r="I64" s="21"/>
      <c r="J64" s="21"/>
      <c r="K64" s="21"/>
    </row>
    <row r="65" spans="5:11">
      <c r="E65" s="21"/>
      <c r="F65" s="21"/>
      <c r="G65" s="21"/>
      <c r="H65" s="21"/>
      <c r="I65" s="21"/>
      <c r="J65" s="21"/>
      <c r="K65" s="21"/>
    </row>
  </sheetData>
  <mergeCells count="20"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E2:I2"/>
    <mergeCell ref="K2:O2"/>
    <mergeCell ref="Q2:U2"/>
    <mergeCell ref="W2:AA2"/>
    <mergeCell ref="A5:A6"/>
  </mergeCells>
  <phoneticPr fontId="27"/>
  <pageMargins left="0.35416666666666702" right="0.35416666666666702" top="0.98402777777777795" bottom="0.39305555555555599" header="0.31458333333333299" footer="0"/>
  <pageSetup paperSize="9" scale="120" orientation="landscape"/>
  <headerFooter>
    <oddHeader>&amp;L左側のチームはグラウンドスタンド側でキックオフで試合開始&amp;C２０２４年度タグラグビーまつり&amp;R右側のチームはグラウンド東側のコートで試合開始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5"/>
  <sheetViews>
    <sheetView topLeftCell="A13" workbookViewId="0">
      <selection activeCell="I22" sqref="I22"/>
    </sheetView>
  </sheetViews>
  <sheetFormatPr defaultColWidth="8.75" defaultRowHeight="13.5"/>
  <cols>
    <col min="1" max="1" width="3.375" customWidth="1"/>
    <col min="2" max="3" width="6.625" customWidth="1"/>
    <col min="4" max="4" width="1" customWidth="1"/>
    <col min="5" max="5" width="10.625" customWidth="1"/>
    <col min="6" max="8" width="2.625" customWidth="1"/>
    <col min="9" max="9" width="10.625" customWidth="1"/>
    <col min="10" max="10" width="1" customWidth="1"/>
    <col min="11" max="11" width="10.625" customWidth="1"/>
    <col min="12" max="14" width="2.625" customWidth="1"/>
    <col min="15" max="15" width="10.625" customWidth="1"/>
    <col min="16" max="16" width="1" customWidth="1"/>
    <col min="17" max="17" width="10.625" customWidth="1"/>
    <col min="18" max="20" width="2.625" customWidth="1"/>
    <col min="21" max="21" width="10.625" customWidth="1"/>
    <col min="22" max="22" width="1" customWidth="1"/>
    <col min="23" max="23" width="10.625" customWidth="1"/>
    <col min="24" max="26" width="2.625" customWidth="1"/>
    <col min="27" max="27" width="10.625" customWidth="1"/>
    <col min="28" max="28" width="1" customWidth="1"/>
  </cols>
  <sheetData>
    <row r="2" spans="1:29" ht="23.1" customHeight="1">
      <c r="E2" s="376" t="s">
        <v>15</v>
      </c>
      <c r="F2" s="377"/>
      <c r="G2" s="377"/>
      <c r="H2" s="377"/>
      <c r="I2" s="377"/>
      <c r="J2" s="22"/>
      <c r="K2" s="377" t="s">
        <v>21</v>
      </c>
      <c r="L2" s="377"/>
      <c r="M2" s="377"/>
      <c r="N2" s="377"/>
      <c r="O2" s="377"/>
      <c r="P2" s="22"/>
      <c r="Q2" s="377" t="s">
        <v>16</v>
      </c>
      <c r="R2" s="377"/>
      <c r="S2" s="377"/>
      <c r="T2" s="377"/>
      <c r="U2" s="377"/>
      <c r="V2" s="22"/>
      <c r="W2" s="377"/>
      <c r="X2" s="377"/>
      <c r="Y2" s="377"/>
      <c r="Z2" s="377"/>
      <c r="AA2" s="377"/>
      <c r="AB2" s="22"/>
    </row>
    <row r="3" spans="1:29" ht="14.1" customHeight="1">
      <c r="B3" s="1">
        <v>5.5555555555555601E-3</v>
      </c>
      <c r="C3" s="1">
        <v>6.9444444444444397E-3</v>
      </c>
      <c r="E3" s="2"/>
      <c r="F3" s="2"/>
      <c r="G3" s="2"/>
      <c r="H3" s="2"/>
      <c r="I3" s="2"/>
      <c r="K3" s="2"/>
      <c r="L3" s="2"/>
      <c r="M3" s="2"/>
      <c r="N3" s="2"/>
      <c r="O3" s="2"/>
      <c r="Q3" s="2"/>
      <c r="R3" s="2"/>
      <c r="S3" s="2"/>
      <c r="T3" s="2"/>
      <c r="U3" s="2"/>
      <c r="W3" s="45"/>
      <c r="X3" s="45"/>
      <c r="Y3" s="45"/>
      <c r="Z3" s="45"/>
      <c r="AA3" s="45"/>
      <c r="AB3" s="33"/>
    </row>
    <row r="4" spans="1:29">
      <c r="B4" s="1">
        <v>1.38888888888889E-3</v>
      </c>
      <c r="C4" s="1">
        <v>2.0833333333333298E-3</v>
      </c>
      <c r="W4" s="33"/>
      <c r="X4" s="33"/>
      <c r="Y4" s="33"/>
      <c r="Z4" s="33"/>
      <c r="AA4" s="33"/>
      <c r="AB4" s="33"/>
    </row>
    <row r="5" spans="1:29" ht="15.95" customHeight="1">
      <c r="A5" s="378" t="s">
        <v>96</v>
      </c>
      <c r="B5" s="3">
        <v>0.41666666666666702</v>
      </c>
      <c r="C5" s="4">
        <f>SUM(B5+C3)</f>
        <v>0.42361111111111144</v>
      </c>
      <c r="E5" s="37"/>
      <c r="F5" s="38"/>
      <c r="G5" s="38"/>
      <c r="H5" s="38"/>
      <c r="I5" s="41"/>
      <c r="J5" s="38"/>
      <c r="K5" s="37"/>
      <c r="L5" s="38"/>
      <c r="M5" s="38"/>
      <c r="N5" s="38"/>
      <c r="O5" s="41"/>
      <c r="P5" s="38"/>
      <c r="Q5" s="37" t="s">
        <v>231</v>
      </c>
      <c r="R5" s="38"/>
      <c r="S5" s="38" t="s">
        <v>96</v>
      </c>
      <c r="T5" s="38"/>
      <c r="U5" s="41" t="str">
        <f>HYPERLINK('１年組合 '!AS8)</f>
        <v>箕面</v>
      </c>
      <c r="V5" s="46"/>
      <c r="W5" s="37"/>
      <c r="X5" s="38"/>
      <c r="Y5" s="38"/>
      <c r="Z5" s="38"/>
      <c r="AA5" s="41"/>
      <c r="AB5" s="46"/>
      <c r="AC5" s="53"/>
    </row>
    <row r="6" spans="1:29" ht="15.95" customHeight="1">
      <c r="A6" s="379"/>
      <c r="B6" s="7">
        <f>SUM(C5+B4)</f>
        <v>0.42500000000000032</v>
      </c>
      <c r="C6" s="8">
        <f>SUM(B6+C3)</f>
        <v>0.43194444444444474</v>
      </c>
      <c r="E6" s="27"/>
      <c r="F6" s="28"/>
      <c r="G6" s="28"/>
      <c r="H6" s="28"/>
      <c r="I6" s="29"/>
      <c r="J6" s="28"/>
      <c r="K6" s="27"/>
      <c r="L6" s="36"/>
      <c r="M6" s="36"/>
      <c r="N6" s="36"/>
      <c r="O6" s="29"/>
      <c r="P6" s="39"/>
      <c r="Q6" s="27" t="str">
        <f>HYPERLINK('１年組合 '!AM7)</f>
        <v>守口2</v>
      </c>
      <c r="R6" s="47"/>
      <c r="S6" s="47"/>
      <c r="T6" s="47"/>
      <c r="U6" s="29" t="str">
        <f>HYPERLINK('１年組合 '!AM9)</f>
        <v>枚方</v>
      </c>
      <c r="V6" s="48"/>
      <c r="W6" s="49"/>
      <c r="X6" s="47"/>
      <c r="Y6" s="47"/>
      <c r="Z6" s="47"/>
      <c r="AA6" s="54"/>
      <c r="AB6" s="43"/>
      <c r="AC6" s="53"/>
    </row>
    <row r="7" spans="1:29" ht="15.95" customHeight="1">
      <c r="A7" s="379" t="s">
        <v>40</v>
      </c>
      <c r="B7" s="3">
        <f>SUM(C6+C4)</f>
        <v>0.43402777777777807</v>
      </c>
      <c r="C7" s="4">
        <f>SUM(B7+C3)</f>
        <v>0.44097222222222249</v>
      </c>
      <c r="E7" s="37" t="s">
        <v>190</v>
      </c>
      <c r="F7" s="38"/>
      <c r="G7" s="38" t="s">
        <v>96</v>
      </c>
      <c r="H7" s="38"/>
      <c r="I7" s="41" t="str">
        <f>HYPERLINK('１年組合 '!D9)</f>
        <v>寝屋川</v>
      </c>
      <c r="J7" s="38"/>
      <c r="K7" s="37" t="s">
        <v>190</v>
      </c>
      <c r="L7" s="38"/>
      <c r="M7" s="38" t="s">
        <v>40</v>
      </c>
      <c r="N7" s="38"/>
      <c r="O7" s="41" t="str">
        <f>HYPERLINK('１年組合 '!L9)</f>
        <v>吹田</v>
      </c>
      <c r="P7" s="38"/>
      <c r="Q7" s="37" t="s">
        <v>232</v>
      </c>
      <c r="R7" s="38"/>
      <c r="S7" s="38" t="s">
        <v>96</v>
      </c>
      <c r="T7" s="38"/>
      <c r="U7" s="41" t="str">
        <f>HYPERLINK('１年組合 '!H24)</f>
        <v>堺</v>
      </c>
      <c r="V7" s="46"/>
      <c r="W7" s="37"/>
      <c r="X7" s="38"/>
      <c r="Y7" s="38"/>
      <c r="Z7" s="38"/>
      <c r="AA7" s="41"/>
      <c r="AB7" s="46"/>
      <c r="AC7" s="53"/>
    </row>
    <row r="8" spans="1:29" ht="15.95" customHeight="1">
      <c r="A8" s="379"/>
      <c r="B8" s="7">
        <f>SUM(C7+B4)</f>
        <v>0.44236111111111137</v>
      </c>
      <c r="C8" s="8">
        <f>SUM(B8+C3)</f>
        <v>0.44930555555555579</v>
      </c>
      <c r="E8" s="27" t="str">
        <f>HYPERLINK('１年組合 '!B11)</f>
        <v>阿部野</v>
      </c>
      <c r="F8" s="28"/>
      <c r="G8" s="28"/>
      <c r="H8" s="28"/>
      <c r="I8" s="29" t="str">
        <f>HYPERLINK('１年組合 '!G11)</f>
        <v>高槻</v>
      </c>
      <c r="J8" s="28"/>
      <c r="K8" s="27" t="str">
        <f>HYPERLINK('１年組合 '!J11)</f>
        <v>東大阪１</v>
      </c>
      <c r="L8" s="36"/>
      <c r="M8" s="36"/>
      <c r="N8" s="39"/>
      <c r="O8" s="29" t="str">
        <f>HYPERLINK('１年組合 '!O11)</f>
        <v>守口1</v>
      </c>
      <c r="P8" s="39"/>
      <c r="Q8" s="27" t="str">
        <f>HYPERLINK('１年組合 '!B23)</f>
        <v>八尾</v>
      </c>
      <c r="R8" s="36"/>
      <c r="S8" s="36"/>
      <c r="T8" s="36"/>
      <c r="U8" s="29" t="str">
        <f>HYPERLINK('１年組合 '!B25)</f>
        <v>大阪中央</v>
      </c>
      <c r="V8" s="50"/>
      <c r="W8" s="27"/>
      <c r="X8" s="36"/>
      <c r="Y8" s="36"/>
      <c r="Z8" s="36"/>
      <c r="AA8" s="29"/>
      <c r="AB8" s="43"/>
      <c r="AC8" s="53"/>
    </row>
    <row r="9" spans="1:29" ht="15.95" customHeight="1">
      <c r="A9" s="379" t="s">
        <v>113</v>
      </c>
      <c r="B9" s="11">
        <f>SUM(C8+C4)</f>
        <v>0.45138888888888912</v>
      </c>
      <c r="C9" s="12">
        <f>SUM(B9+C3)</f>
        <v>0.45833333333333354</v>
      </c>
      <c r="E9" s="37" t="s">
        <v>191</v>
      </c>
      <c r="F9" s="38"/>
      <c r="G9" s="38" t="s">
        <v>96</v>
      </c>
      <c r="H9" s="38"/>
      <c r="I9" s="41" t="str">
        <f>HYPERLINK('１年組合 '!X9)</f>
        <v>阿部野</v>
      </c>
      <c r="J9" s="38"/>
      <c r="K9" s="37">
        <f>+'2年タイムスケジュール'!W7</f>
        <v>0</v>
      </c>
      <c r="L9" s="38"/>
      <c r="M9" s="38" t="s">
        <v>40</v>
      </c>
      <c r="N9" s="38"/>
      <c r="O9" s="41" t="str">
        <f>HYPERLINK('１年組合 '!AG9)</f>
        <v>高槻</v>
      </c>
      <c r="P9" s="38"/>
      <c r="Q9" s="37" t="s">
        <v>231</v>
      </c>
      <c r="R9" s="38"/>
      <c r="S9" s="38" t="s">
        <v>40</v>
      </c>
      <c r="T9" s="38"/>
      <c r="U9" s="41" t="str">
        <f>HYPERLINK('１年組合 '!AV8)</f>
        <v>枚方</v>
      </c>
      <c r="V9" s="46"/>
      <c r="W9" s="37"/>
      <c r="X9" s="38"/>
      <c r="Y9" s="38"/>
      <c r="Z9" s="38"/>
      <c r="AA9" s="41"/>
      <c r="AB9" s="46"/>
      <c r="AC9" s="53"/>
    </row>
    <row r="10" spans="1:29" ht="15.95" customHeight="1">
      <c r="A10" s="379"/>
      <c r="B10" s="13">
        <f>SUM(C9+B4)</f>
        <v>0.45972222222222242</v>
      </c>
      <c r="C10" s="14">
        <f>SUM(B10+C3)</f>
        <v>0.46666666666666684</v>
      </c>
      <c r="E10" s="27" t="str">
        <f>HYPERLINK('１年組合 '!V11)</f>
        <v>寝屋川</v>
      </c>
      <c r="F10" s="28"/>
      <c r="G10" s="28"/>
      <c r="H10" s="28"/>
      <c r="I10" s="29" t="str">
        <f>HYPERLINK('１年組合 '!Z11)</f>
        <v>東大阪２</v>
      </c>
      <c r="J10" s="42"/>
      <c r="K10" s="27" t="str">
        <f>HYPERLINK('１年組合 '!AD11)</f>
        <v>吹田</v>
      </c>
      <c r="L10" s="39"/>
      <c r="M10" s="39"/>
      <c r="N10" s="36"/>
      <c r="O10" s="29" t="str">
        <f>HYPERLINK('１年組合 '!AI11)</f>
        <v>みなと</v>
      </c>
      <c r="P10" s="39"/>
      <c r="Q10" s="27" t="str">
        <f>HYPERLINK('１年組合 '!AM11)</f>
        <v>箕面</v>
      </c>
      <c r="R10" s="36"/>
      <c r="S10" s="36"/>
      <c r="T10" s="36"/>
      <c r="U10" s="29" t="str">
        <f>HYPERLINK('１年組合 '!AM7)</f>
        <v>守口2</v>
      </c>
      <c r="V10" s="50"/>
      <c r="W10" s="27"/>
      <c r="X10" s="36"/>
      <c r="Y10" s="36"/>
      <c r="Z10" s="36"/>
      <c r="AA10" s="29"/>
      <c r="AB10" s="43"/>
      <c r="AC10" s="53"/>
    </row>
    <row r="11" spans="1:29" ht="15.95" customHeight="1">
      <c r="A11" s="379" t="s">
        <v>70</v>
      </c>
      <c r="B11" s="11">
        <f>SUM(C10+C4)</f>
        <v>0.46875000000000017</v>
      </c>
      <c r="C11" s="15">
        <f>SUM(B11+C3)</f>
        <v>0.47569444444444459</v>
      </c>
      <c r="E11" s="37" t="s">
        <v>190</v>
      </c>
      <c r="F11" s="38"/>
      <c r="G11" s="38" t="s">
        <v>113</v>
      </c>
      <c r="H11" s="38"/>
      <c r="I11" s="41" t="str">
        <f>HYPERLINK('１年組合 '!H13)</f>
        <v>東大阪２</v>
      </c>
      <c r="J11" s="38"/>
      <c r="K11" s="37" t="s">
        <v>190</v>
      </c>
      <c r="L11" s="38"/>
      <c r="M11" s="38" t="s">
        <v>70</v>
      </c>
      <c r="N11" s="38"/>
      <c r="O11" s="41" t="str">
        <f>HYPERLINK('１年組合 '!H6)</f>
        <v>みなと</v>
      </c>
      <c r="P11" s="38"/>
      <c r="Q11" s="37" t="s">
        <v>232</v>
      </c>
      <c r="R11" s="38"/>
      <c r="S11" s="38" t="s">
        <v>40</v>
      </c>
      <c r="T11" s="38"/>
      <c r="U11" s="41" t="str">
        <f>HYPERLINK('１年組合 '!K24)</f>
        <v>大阪中央</v>
      </c>
      <c r="V11" s="46"/>
      <c r="W11" s="37"/>
      <c r="X11" s="38"/>
      <c r="Y11" s="38"/>
      <c r="Z11" s="38"/>
      <c r="AA11" s="41"/>
      <c r="AB11" s="46"/>
      <c r="AC11" s="53"/>
    </row>
    <row r="12" spans="1:29" ht="15.95" customHeight="1">
      <c r="A12" s="379"/>
      <c r="B12" s="13">
        <f>SUM(C11+B4)</f>
        <v>0.47708333333333347</v>
      </c>
      <c r="C12" s="14">
        <f>SUM(B12+C3)</f>
        <v>0.48402777777777789</v>
      </c>
      <c r="E12" s="27" t="s">
        <v>225</v>
      </c>
      <c r="F12" s="28"/>
      <c r="G12" s="28"/>
      <c r="H12" s="28"/>
      <c r="I12" s="29" t="s">
        <v>226</v>
      </c>
      <c r="J12" s="28"/>
      <c r="K12" s="27" t="s">
        <v>227</v>
      </c>
      <c r="L12" s="36"/>
      <c r="M12" s="36"/>
      <c r="N12" s="36"/>
      <c r="O12" s="29" t="s">
        <v>228</v>
      </c>
      <c r="P12" s="39"/>
      <c r="Q12" s="27" t="str">
        <f>HYPERLINK('１年組合 '!B27)</f>
        <v>堺</v>
      </c>
      <c r="R12" s="36"/>
      <c r="S12" s="36"/>
      <c r="T12" s="36"/>
      <c r="U12" s="29" t="str">
        <f>HYPERLINK('１年組合 '!B23)</f>
        <v>八尾</v>
      </c>
      <c r="V12" s="50"/>
      <c r="W12" s="27"/>
      <c r="X12" s="36"/>
      <c r="Y12" s="36"/>
      <c r="Z12" s="36"/>
      <c r="AA12" s="29"/>
      <c r="AB12" s="43"/>
      <c r="AC12" s="53"/>
    </row>
    <row r="13" spans="1:29" ht="15.95" customHeight="1">
      <c r="A13" s="379" t="s">
        <v>58</v>
      </c>
      <c r="B13" s="11">
        <f>SUM(C12+C4)</f>
        <v>0.48611111111111122</v>
      </c>
      <c r="C13" s="15">
        <f>SUM(B13+C3)</f>
        <v>0.49305555555555564</v>
      </c>
      <c r="E13" s="37" t="s">
        <v>191</v>
      </c>
      <c r="F13" s="38"/>
      <c r="G13" s="38" t="s">
        <v>113</v>
      </c>
      <c r="H13" s="38"/>
      <c r="I13" s="41" t="str">
        <f>HYPERLINK('１年組合 '!AC13)</f>
        <v>東大阪１</v>
      </c>
      <c r="J13" s="38"/>
      <c r="K13" s="37" t="s">
        <v>191</v>
      </c>
      <c r="L13" s="38"/>
      <c r="M13" s="38" t="s">
        <v>70</v>
      </c>
      <c r="N13" s="38"/>
      <c r="O13" s="41" t="str">
        <f>HYPERLINK('１年組合 '!AB6)</f>
        <v>守口1</v>
      </c>
      <c r="P13" s="38"/>
      <c r="Q13" s="37" t="s">
        <v>231</v>
      </c>
      <c r="R13" s="38"/>
      <c r="S13" s="38" t="s">
        <v>113</v>
      </c>
      <c r="T13" s="38"/>
      <c r="U13" s="41" t="str">
        <f>HYPERLINK('１年組合 '!AV10)</f>
        <v>守口2</v>
      </c>
      <c r="V13" s="46"/>
      <c r="W13" s="37"/>
      <c r="X13" s="38"/>
      <c r="Y13" s="38"/>
      <c r="Z13" s="38"/>
      <c r="AA13" s="41"/>
      <c r="AB13" s="46"/>
      <c r="AC13" s="53"/>
    </row>
    <row r="14" spans="1:29" ht="15.95" customHeight="1">
      <c r="A14" s="379"/>
      <c r="B14" s="13">
        <f>SUM(C13+B4)</f>
        <v>0.49444444444444452</v>
      </c>
      <c r="C14" s="14">
        <f>SUM(B14+C3)</f>
        <v>0.50138888888888899</v>
      </c>
      <c r="E14" s="27" t="s">
        <v>225</v>
      </c>
      <c r="F14" s="28"/>
      <c r="G14" s="28"/>
      <c r="H14" s="28"/>
      <c r="I14" s="29" t="s">
        <v>226</v>
      </c>
      <c r="J14" s="42"/>
      <c r="K14" s="27" t="s">
        <v>227</v>
      </c>
      <c r="L14" s="39"/>
      <c r="M14" s="39"/>
      <c r="N14" s="39"/>
      <c r="O14" s="29" t="s">
        <v>228</v>
      </c>
      <c r="P14" s="39"/>
      <c r="Q14" s="27" t="str">
        <f>HYPERLINK('１年組合 '!AM9)</f>
        <v>枚方</v>
      </c>
      <c r="R14" s="28"/>
      <c r="S14" s="28"/>
      <c r="T14" s="28"/>
      <c r="U14" s="29" t="str">
        <f>HYPERLINK('１年組合 '!AM11)</f>
        <v>箕面</v>
      </c>
      <c r="V14" s="48"/>
      <c r="W14" s="27"/>
      <c r="X14" s="36"/>
      <c r="Y14" s="36"/>
      <c r="Z14" s="36"/>
      <c r="AA14" s="29"/>
      <c r="AB14" s="43"/>
      <c r="AC14" s="53"/>
    </row>
    <row r="15" spans="1:29" ht="15.95" customHeight="1">
      <c r="A15" s="379" t="s">
        <v>75</v>
      </c>
      <c r="B15" s="11">
        <f>SUM(C14+C4)</f>
        <v>0.50347222222222232</v>
      </c>
      <c r="C15" s="15">
        <f>SUM(B15+C3)</f>
        <v>0.51041666666666674</v>
      </c>
      <c r="E15" s="37" t="s">
        <v>194</v>
      </c>
      <c r="F15" s="38"/>
      <c r="G15" s="38" t="s">
        <v>96</v>
      </c>
      <c r="H15" s="38"/>
      <c r="I15" s="41" t="str">
        <f>HYPERLINK('１年組合 '!X25)</f>
        <v>OTJ</v>
      </c>
      <c r="J15" s="38"/>
      <c r="K15" s="37" t="s">
        <v>194</v>
      </c>
      <c r="L15" s="38"/>
      <c r="M15" s="38" t="s">
        <v>40</v>
      </c>
      <c r="N15" s="38"/>
      <c r="O15" s="41" t="str">
        <f>HYPERLINK('１年組合 '!AF25)</f>
        <v>四条畷１</v>
      </c>
      <c r="P15" s="38"/>
      <c r="Q15" s="37" t="s">
        <v>232</v>
      </c>
      <c r="R15" s="38"/>
      <c r="S15" s="38" t="s">
        <v>113</v>
      </c>
      <c r="T15" s="38"/>
      <c r="U15" s="41" t="str">
        <f>HYPERLINK('１年組合 '!K26)</f>
        <v>八尾</v>
      </c>
      <c r="V15" s="46"/>
      <c r="W15" s="37"/>
      <c r="X15" s="38"/>
      <c r="Y15" s="38"/>
      <c r="Z15" s="38"/>
      <c r="AA15" s="41"/>
      <c r="AB15" s="46"/>
      <c r="AC15" s="53"/>
    </row>
    <row r="16" spans="1:29" ht="15.95" customHeight="1">
      <c r="A16" s="379"/>
      <c r="B16" s="13">
        <f>SUM(C15+B4)</f>
        <v>0.51180555555555562</v>
      </c>
      <c r="C16" s="14">
        <f>SUM(B16+C3)</f>
        <v>0.51875000000000004</v>
      </c>
      <c r="E16" s="27" t="str">
        <f>HYPERLINK('１年組合 '!V27)</f>
        <v>吹田</v>
      </c>
      <c r="F16" s="28"/>
      <c r="G16" s="28"/>
      <c r="H16" s="28"/>
      <c r="I16" s="29" t="str">
        <f>HYPERLINK('１年組合 '!AA27)</f>
        <v>淀川</v>
      </c>
      <c r="J16" s="42"/>
      <c r="K16" s="27" t="str">
        <f>HYPERLINK('１年組合 '!AD27)</f>
        <v>交野２</v>
      </c>
      <c r="L16" s="39"/>
      <c r="M16" s="39"/>
      <c r="N16" s="39"/>
      <c r="O16" s="29" t="str">
        <f>HYPERLINK('１年組合 '!AI27)</f>
        <v>SUN</v>
      </c>
      <c r="P16" s="39"/>
      <c r="Q16" s="27" t="str">
        <f>HYPERLINK('１年組合 '!B25)</f>
        <v>大阪中央</v>
      </c>
      <c r="R16" s="28"/>
      <c r="S16" s="28"/>
      <c r="T16" s="28"/>
      <c r="U16" s="29" t="str">
        <f>HYPERLINK('１年組合 '!B27)</f>
        <v>堺</v>
      </c>
      <c r="V16" s="50"/>
      <c r="W16" s="27"/>
      <c r="X16" s="36"/>
      <c r="Y16" s="36"/>
      <c r="Z16" s="39"/>
      <c r="AA16" s="52"/>
      <c r="AB16" s="43"/>
      <c r="AC16" s="53"/>
    </row>
    <row r="17" spans="1:29" ht="15.95" customHeight="1">
      <c r="A17" s="379" t="s">
        <v>86</v>
      </c>
      <c r="B17" s="11">
        <f>SUM(C16+C4)</f>
        <v>0.52083333333333337</v>
      </c>
      <c r="C17" s="15">
        <f>SUM(B17+C3)</f>
        <v>0.52777777777777779</v>
      </c>
      <c r="E17" s="37" t="s">
        <v>195</v>
      </c>
      <c r="F17" s="38"/>
      <c r="G17" s="38" t="s">
        <v>96</v>
      </c>
      <c r="H17" s="38"/>
      <c r="I17" s="41" t="str">
        <f>HYPERLINK('１年組合 '!AP25)</f>
        <v>吹田</v>
      </c>
      <c r="J17" s="38"/>
      <c r="K17" s="37" t="s">
        <v>195</v>
      </c>
      <c r="L17" s="38"/>
      <c r="M17" s="38" t="s">
        <v>40</v>
      </c>
      <c r="N17" s="38"/>
      <c r="O17" s="41" t="str">
        <f>HYPERLINK('１年組合 '!AW25)</f>
        <v>淀川</v>
      </c>
      <c r="P17" s="38"/>
      <c r="Q17" s="37" t="s">
        <v>196</v>
      </c>
      <c r="R17" s="38"/>
      <c r="S17" s="38" t="s">
        <v>96</v>
      </c>
      <c r="T17" s="38"/>
      <c r="U17" s="41" t="str">
        <f>HYPERLINK('１年組合 '!AB37)</f>
        <v>南大阪</v>
      </c>
      <c r="V17" s="46"/>
      <c r="W17" s="37"/>
      <c r="X17" s="38"/>
      <c r="Y17" s="38"/>
      <c r="Z17" s="38"/>
      <c r="AA17" s="41"/>
      <c r="AB17" s="46"/>
      <c r="AC17" s="53"/>
    </row>
    <row r="18" spans="1:29" ht="15.95" customHeight="1">
      <c r="A18" s="379"/>
      <c r="B18" s="13">
        <f>SUM(C17+B4)</f>
        <v>0.52916666666666667</v>
      </c>
      <c r="C18" s="14">
        <f>SUM(B18+C3)</f>
        <v>0.53611111111111109</v>
      </c>
      <c r="E18" s="27" t="str">
        <f>HYPERLINK('１年組合 '!AM27)</f>
        <v>堺</v>
      </c>
      <c r="F18" s="28"/>
      <c r="G18" s="28"/>
      <c r="H18" s="28"/>
      <c r="I18" s="29" t="str">
        <f>HYPERLINK('１年組合 '!AQ27)</f>
        <v>大阪中央</v>
      </c>
      <c r="J18" s="42"/>
      <c r="K18" s="27" t="str">
        <f>HYPERLINK('１年組合 '!AU27)</f>
        <v>花園</v>
      </c>
      <c r="L18" s="39"/>
      <c r="M18" s="39"/>
      <c r="N18" s="36"/>
      <c r="O18" s="29" t="str">
        <f>HYPERLINK('１年組合 '!AZ27)</f>
        <v>八尾</v>
      </c>
      <c r="P18" s="39"/>
      <c r="Q18" s="27" t="str">
        <f>HYPERLINK('１年組合 '!V36)</f>
        <v>箕面</v>
      </c>
      <c r="R18" s="28"/>
      <c r="S18" s="28"/>
      <c r="T18" s="28"/>
      <c r="U18" s="29" t="str">
        <f>HYPERLINK('１年組合 '!V38)</f>
        <v>四条畷２</v>
      </c>
      <c r="V18" s="50"/>
      <c r="W18" s="27"/>
      <c r="X18" s="36"/>
      <c r="Y18" s="36"/>
      <c r="Z18" s="36"/>
      <c r="AA18" s="29"/>
      <c r="AB18" s="43"/>
      <c r="AC18" s="53"/>
    </row>
    <row r="19" spans="1:29" ht="15.95" customHeight="1">
      <c r="A19" s="379" t="s">
        <v>108</v>
      </c>
      <c r="B19" s="11">
        <f>SUM(C18+C4)</f>
        <v>0.53819444444444442</v>
      </c>
      <c r="C19" s="15">
        <f>SUM(B19+C3)</f>
        <v>0.54513888888888884</v>
      </c>
      <c r="E19" s="37" t="s">
        <v>233</v>
      </c>
      <c r="F19" s="38"/>
      <c r="G19" s="38" t="s">
        <v>96</v>
      </c>
      <c r="H19" s="38"/>
      <c r="I19" s="41" t="str">
        <f>HYPERLINK('１年組合 '!AP38)</f>
        <v>堺</v>
      </c>
      <c r="J19" s="38"/>
      <c r="K19" s="37" t="s">
        <v>233</v>
      </c>
      <c r="L19" s="38"/>
      <c r="M19" s="38" t="s">
        <v>40</v>
      </c>
      <c r="N19" s="38"/>
      <c r="O19" s="41" t="str">
        <f>HYPERLINK('１年組合 '!AW38)</f>
        <v>大阪中央</v>
      </c>
      <c r="P19" s="38"/>
      <c r="Q19" s="37"/>
      <c r="R19" s="38"/>
      <c r="S19" s="38"/>
      <c r="T19" s="38"/>
      <c r="U19" s="41"/>
      <c r="V19" s="46"/>
      <c r="W19" s="37"/>
      <c r="X19" s="38"/>
      <c r="Y19" s="38"/>
      <c r="Z19" s="38"/>
      <c r="AA19" s="41"/>
      <c r="AB19" s="46"/>
      <c r="AC19" s="53"/>
    </row>
    <row r="20" spans="1:29" ht="15.95" customHeight="1">
      <c r="A20" s="379"/>
      <c r="B20" s="13">
        <f>SUM(C19+B4)</f>
        <v>0.54652777777777772</v>
      </c>
      <c r="C20" s="14">
        <f>SUM(B20+C3)</f>
        <v>0.55347222222222214</v>
      </c>
      <c r="E20" s="27" t="str">
        <f>HYPERLINK('１年組合 '!AM40)</f>
        <v>OTJ</v>
      </c>
      <c r="F20" s="39"/>
      <c r="G20" s="39"/>
      <c r="H20" s="39"/>
      <c r="I20" s="29" t="str">
        <f>HYPERLINK('１年組合 '!AR40)</f>
        <v>交野１</v>
      </c>
      <c r="J20" s="43"/>
      <c r="K20" s="27" t="str">
        <f>HYPERLINK('１年組合 '!AU40)</f>
        <v>四条畷１</v>
      </c>
      <c r="L20" s="36"/>
      <c r="M20" s="36"/>
      <c r="N20" s="36"/>
      <c r="O20" s="29" t="str">
        <f>HYPERLINK('１年組合 '!AZ40)</f>
        <v>枚方</v>
      </c>
      <c r="P20" s="39"/>
      <c r="Q20" s="27"/>
      <c r="R20" s="28"/>
      <c r="S20" s="28"/>
      <c r="T20" s="28"/>
      <c r="U20" s="29"/>
      <c r="V20" s="43"/>
      <c r="W20" s="27"/>
      <c r="X20" s="36"/>
      <c r="Y20" s="36"/>
      <c r="Z20" s="36"/>
      <c r="AA20" s="29"/>
      <c r="AB20" s="43"/>
      <c r="AC20" s="53"/>
    </row>
    <row r="21" spans="1:29" ht="15.95" customHeight="1">
      <c r="A21" s="379" t="s">
        <v>160</v>
      </c>
      <c r="B21" s="11">
        <f>SUM(C20+C4)</f>
        <v>0.55555555555555547</v>
      </c>
      <c r="C21" s="15">
        <f>SUM(B21+C3)</f>
        <v>0.56249999999999989</v>
      </c>
      <c r="E21" s="37" t="s">
        <v>194</v>
      </c>
      <c r="F21" s="38"/>
      <c r="G21" s="38" t="s">
        <v>113</v>
      </c>
      <c r="H21" s="38"/>
      <c r="I21" s="41" t="str">
        <f>HYPERLINK('１年組合 '!AB29)</f>
        <v>交野１</v>
      </c>
      <c r="J21" s="38"/>
      <c r="K21" s="37" t="s">
        <v>194</v>
      </c>
      <c r="L21" s="38"/>
      <c r="M21" s="38" t="s">
        <v>70</v>
      </c>
      <c r="N21" s="38"/>
      <c r="O21" s="41" t="str">
        <f>HYPERLINK('１年組合 '!AB22)</f>
        <v>枚方</v>
      </c>
      <c r="P21" s="38"/>
      <c r="Q21" s="37" t="s">
        <v>196</v>
      </c>
      <c r="R21" s="38"/>
      <c r="S21" s="38" t="s">
        <v>40</v>
      </c>
      <c r="T21" s="38"/>
      <c r="U21" s="41" t="str">
        <f>HYPERLINK('１年組合 '!AE37)</f>
        <v>四条畷２</v>
      </c>
      <c r="V21" s="46"/>
      <c r="W21" s="37"/>
      <c r="X21" s="38"/>
      <c r="Y21" s="38"/>
      <c r="Z21" s="38"/>
      <c r="AA21" s="41"/>
      <c r="AB21" s="46"/>
      <c r="AC21" s="53"/>
    </row>
    <row r="22" spans="1:29" ht="15.95" customHeight="1">
      <c r="A22" s="379"/>
      <c r="B22" s="13">
        <f>SUM(C21+B4)</f>
        <v>0.56388888888888877</v>
      </c>
      <c r="C22" s="14">
        <f>SUM(B22+C3)</f>
        <v>0.57083333333333319</v>
      </c>
      <c r="E22" s="27" t="s">
        <v>225</v>
      </c>
      <c r="F22" s="28"/>
      <c r="G22" s="28"/>
      <c r="H22" s="28"/>
      <c r="I22" s="29" t="s">
        <v>226</v>
      </c>
      <c r="J22" s="42"/>
      <c r="K22" s="27" t="s">
        <v>227</v>
      </c>
      <c r="L22" s="36"/>
      <c r="M22" s="36"/>
      <c r="N22" s="36"/>
      <c r="O22" s="29" t="s">
        <v>228</v>
      </c>
      <c r="P22" s="39"/>
      <c r="Q22" s="27" t="str">
        <f>HYPERLINK('１年組合 '!V40)</f>
        <v>南大阪</v>
      </c>
      <c r="R22" s="36"/>
      <c r="S22" s="36"/>
      <c r="T22" s="36"/>
      <c r="U22" s="29" t="str">
        <f>HYPERLINK('１年組合 '!V36)</f>
        <v>箕面</v>
      </c>
      <c r="V22" s="43"/>
      <c r="W22" s="27"/>
      <c r="X22" s="36"/>
      <c r="Y22" s="36"/>
      <c r="Z22" s="36"/>
      <c r="AA22" s="29"/>
      <c r="AB22" s="43"/>
      <c r="AC22" s="53"/>
    </row>
    <row r="23" spans="1:29" ht="15.95" customHeight="1">
      <c r="A23" s="379" t="s">
        <v>170</v>
      </c>
      <c r="B23" s="11">
        <f>SUM(C22+C4)</f>
        <v>0.57291666666666652</v>
      </c>
      <c r="C23" s="15">
        <f>SUM(B23+C3)</f>
        <v>0.57986111111111094</v>
      </c>
      <c r="E23" s="37" t="s">
        <v>195</v>
      </c>
      <c r="F23" s="38"/>
      <c r="G23" s="38" t="s">
        <v>113</v>
      </c>
      <c r="H23" s="38"/>
      <c r="I23" s="41" t="str">
        <f>HYPERLINK('１年組合 '!AT29)</f>
        <v>交野２</v>
      </c>
      <c r="J23" s="38"/>
      <c r="K23" s="37" t="s">
        <v>195</v>
      </c>
      <c r="L23" s="38"/>
      <c r="M23" s="38" t="s">
        <v>70</v>
      </c>
      <c r="N23" s="38"/>
      <c r="O23" s="41" t="str">
        <f>HYPERLINK('１年組合 '!AT22)</f>
        <v>SUN</v>
      </c>
      <c r="P23" s="38"/>
      <c r="Q23" s="37"/>
      <c r="R23" s="38"/>
      <c r="S23" s="38"/>
      <c r="T23" s="38"/>
      <c r="U23" s="41"/>
      <c r="V23" s="46"/>
      <c r="W23" s="37"/>
      <c r="X23" s="38"/>
      <c r="Y23" s="38"/>
      <c r="Z23" s="38"/>
      <c r="AA23" s="41"/>
      <c r="AB23" s="46"/>
      <c r="AC23" s="53"/>
    </row>
    <row r="24" spans="1:29" ht="15.95" customHeight="1">
      <c r="A24" s="379"/>
      <c r="B24" s="13">
        <f>SUM(C23+B4)</f>
        <v>0.58124999999999982</v>
      </c>
      <c r="C24" s="14">
        <f>SUM(B24+C3)</f>
        <v>0.58819444444444424</v>
      </c>
      <c r="E24" s="27" t="s">
        <v>225</v>
      </c>
      <c r="F24" s="28"/>
      <c r="G24" s="28"/>
      <c r="H24" s="28"/>
      <c r="I24" s="29" t="s">
        <v>226</v>
      </c>
      <c r="J24" s="42"/>
      <c r="K24" s="27" t="s">
        <v>227</v>
      </c>
      <c r="L24" s="36"/>
      <c r="M24" s="36"/>
      <c r="N24" s="36"/>
      <c r="O24" s="29" t="s">
        <v>228</v>
      </c>
      <c r="P24" s="39"/>
      <c r="Q24" s="27"/>
      <c r="R24" s="36"/>
      <c r="S24" s="36"/>
      <c r="T24" s="36"/>
      <c r="U24" s="29"/>
      <c r="V24" s="43"/>
      <c r="W24" s="27"/>
      <c r="X24" s="36"/>
      <c r="Y24" s="36"/>
      <c r="Z24" s="36"/>
      <c r="AA24" s="29"/>
      <c r="AB24" s="43"/>
      <c r="AC24" s="53"/>
    </row>
    <row r="25" spans="1:29" ht="15.95" customHeight="1">
      <c r="A25" s="379" t="s">
        <v>139</v>
      </c>
      <c r="B25" s="11">
        <f>SUM(C24+C4)</f>
        <v>0.59027777777777757</v>
      </c>
      <c r="C25" s="15">
        <f>SUM(B25+C3)</f>
        <v>0.59722222222222199</v>
      </c>
      <c r="E25" s="37" t="s">
        <v>233</v>
      </c>
      <c r="F25" s="38"/>
      <c r="G25" s="38" t="s">
        <v>113</v>
      </c>
      <c r="H25" s="38"/>
      <c r="I25" s="41" t="str">
        <f>HYPERLINK('１年組合 '!AT42)</f>
        <v>花園</v>
      </c>
      <c r="J25" s="38"/>
      <c r="K25" s="37" t="s">
        <v>233</v>
      </c>
      <c r="L25" s="38"/>
      <c r="M25" s="38" t="s">
        <v>70</v>
      </c>
      <c r="N25" s="38"/>
      <c r="O25" s="41" t="str">
        <f>HYPERLINK('１年組合 '!AT35)</f>
        <v>八尾</v>
      </c>
      <c r="P25" s="38"/>
      <c r="Q25" s="37" t="s">
        <v>196</v>
      </c>
      <c r="R25" s="38"/>
      <c r="S25" s="38" t="s">
        <v>113</v>
      </c>
      <c r="T25" s="38"/>
      <c r="U25" s="41" t="str">
        <f>HYPERLINK('１年組合 '!AE39)</f>
        <v>箕面</v>
      </c>
      <c r="V25" s="46"/>
      <c r="W25" s="37"/>
      <c r="X25" s="38"/>
      <c r="Y25" s="38"/>
      <c r="Z25" s="38"/>
      <c r="AA25" s="41"/>
      <c r="AB25" s="46"/>
      <c r="AC25" s="53"/>
    </row>
    <row r="26" spans="1:29" ht="15.95" customHeight="1">
      <c r="A26" s="379"/>
      <c r="B26" s="17">
        <f>SUM(C25+B4)</f>
        <v>0.59861111111111087</v>
      </c>
      <c r="C26" s="18">
        <f>SUM(B26+C3)</f>
        <v>0.60555555555555529</v>
      </c>
      <c r="E26" s="27" t="s">
        <v>225</v>
      </c>
      <c r="F26" s="28"/>
      <c r="G26" s="28"/>
      <c r="H26" s="28"/>
      <c r="I26" s="29" t="s">
        <v>226</v>
      </c>
      <c r="J26" s="42"/>
      <c r="K26" s="27" t="s">
        <v>227</v>
      </c>
      <c r="L26" s="36"/>
      <c r="M26" s="36"/>
      <c r="N26" s="36"/>
      <c r="O26" s="29" t="s">
        <v>228</v>
      </c>
      <c r="P26" s="39"/>
      <c r="Q26" s="27" t="str">
        <f>HYPERLINK('１年組合 '!V38)</f>
        <v>四条畷２</v>
      </c>
      <c r="R26" s="39"/>
      <c r="S26" s="39"/>
      <c r="T26" s="39"/>
      <c r="U26" s="29" t="str">
        <f>HYPERLINK('１年組合 '!V40)</f>
        <v>南大阪</v>
      </c>
      <c r="V26" s="43"/>
      <c r="W26" s="27"/>
      <c r="X26" s="39"/>
      <c r="Y26" s="39"/>
      <c r="Z26" s="39"/>
      <c r="AA26" s="29"/>
      <c r="AB26" s="43"/>
      <c r="AC26" s="53"/>
    </row>
    <row r="27" spans="1:29" ht="15.95" customHeight="1">
      <c r="A27" s="379" t="s">
        <v>124</v>
      </c>
      <c r="B27" s="11">
        <f>SUM(C26+C4)</f>
        <v>0.60763888888888862</v>
      </c>
      <c r="C27" s="15">
        <f>SUM(B27+C3)</f>
        <v>0.61458333333333304</v>
      </c>
      <c r="E27" s="37"/>
      <c r="F27" s="38"/>
      <c r="G27" s="38"/>
      <c r="H27" s="38"/>
      <c r="I27" s="41"/>
      <c r="J27" s="38"/>
      <c r="K27" s="37"/>
      <c r="L27" s="38"/>
      <c r="M27" s="38"/>
      <c r="N27" s="38"/>
      <c r="O27" s="41"/>
      <c r="P27" s="38"/>
      <c r="Q27" s="37"/>
      <c r="R27" s="38"/>
      <c r="S27" s="38"/>
      <c r="T27" s="38"/>
      <c r="U27" s="41"/>
      <c r="V27" s="46"/>
      <c r="W27" s="37"/>
      <c r="X27" s="38"/>
      <c r="Y27" s="38"/>
      <c r="Z27" s="38"/>
      <c r="AA27" s="41"/>
      <c r="AB27" s="46"/>
      <c r="AC27" s="53"/>
    </row>
    <row r="28" spans="1:29" ht="15.95" customHeight="1">
      <c r="A28" s="379"/>
      <c r="B28" s="17">
        <f>SUM(C27+B4)</f>
        <v>0.61597222222222192</v>
      </c>
      <c r="C28" s="18">
        <f>SUM(B28+C3)</f>
        <v>0.62291666666666634</v>
      </c>
      <c r="E28" s="27"/>
      <c r="F28" s="28"/>
      <c r="G28" s="28"/>
      <c r="H28" s="28"/>
      <c r="I28" s="29"/>
      <c r="J28" s="42"/>
      <c r="K28" s="27"/>
      <c r="L28" s="36"/>
      <c r="M28" s="36"/>
      <c r="N28" s="36"/>
      <c r="O28" s="29"/>
      <c r="P28" s="39"/>
      <c r="Q28" s="27"/>
      <c r="R28" s="36"/>
      <c r="S28" s="36"/>
      <c r="T28" s="36"/>
      <c r="U28" s="29"/>
      <c r="V28" s="43"/>
      <c r="W28" s="27"/>
      <c r="X28" s="36"/>
      <c r="Y28" s="36"/>
      <c r="Z28" s="39"/>
      <c r="AA28" s="29"/>
      <c r="AB28" s="43"/>
      <c r="AC28" s="53"/>
    </row>
    <row r="29" spans="1:29" ht="15.95" customHeight="1">
      <c r="A29" s="379" t="s">
        <v>91</v>
      </c>
      <c r="B29" s="19">
        <f>SUM(C28+C4)</f>
        <v>0.62499999999999967</v>
      </c>
      <c r="C29" s="15">
        <f>SUM(B29+C3)</f>
        <v>0.63194444444444409</v>
      </c>
      <c r="E29" s="37"/>
      <c r="F29" s="38"/>
      <c r="G29" s="38"/>
      <c r="H29" s="38"/>
      <c r="I29" s="41"/>
      <c r="J29" s="38"/>
      <c r="K29" s="37"/>
      <c r="L29" s="38"/>
      <c r="M29" s="38"/>
      <c r="N29" s="38"/>
      <c r="O29" s="41"/>
      <c r="P29" s="38"/>
      <c r="Q29" s="37"/>
      <c r="R29" s="38"/>
      <c r="S29" s="38"/>
      <c r="T29" s="38"/>
      <c r="U29" s="41"/>
      <c r="V29" s="46"/>
      <c r="W29" s="37"/>
      <c r="X29" s="38"/>
      <c r="Y29" s="38"/>
      <c r="Z29" s="38"/>
      <c r="AA29" s="41"/>
      <c r="AB29" s="46"/>
      <c r="AC29" s="53"/>
    </row>
    <row r="30" spans="1:29" ht="15.95" customHeight="1">
      <c r="A30" s="380"/>
      <c r="B30" s="13">
        <f>SUM(C29+B4)</f>
        <v>0.63333333333333297</v>
      </c>
      <c r="C30" s="14">
        <f>SUM(B30+C3)</f>
        <v>0.64027777777777739</v>
      </c>
      <c r="D30" s="20"/>
      <c r="E30" s="27"/>
      <c r="F30" s="28"/>
      <c r="G30" s="28"/>
      <c r="H30" s="28"/>
      <c r="I30" s="29"/>
      <c r="J30" s="42"/>
      <c r="K30" s="27"/>
      <c r="L30" s="36"/>
      <c r="M30" s="36"/>
      <c r="N30" s="36"/>
      <c r="O30" s="29"/>
      <c r="P30" s="39"/>
      <c r="Q30" s="27"/>
      <c r="R30" s="28"/>
      <c r="S30" s="28"/>
      <c r="T30" s="28"/>
      <c r="U30" s="29"/>
      <c r="V30" s="43"/>
      <c r="W30" s="27"/>
      <c r="X30" s="36"/>
      <c r="Y30" s="36"/>
      <c r="Z30" s="36"/>
      <c r="AA30" s="29"/>
      <c r="AB30" s="43"/>
      <c r="AC30" s="53"/>
    </row>
    <row r="31" spans="1:29" ht="15.95" customHeight="1">
      <c r="A31" s="379" t="s">
        <v>103</v>
      </c>
      <c r="B31" s="11">
        <f>SUM(C30+C4)</f>
        <v>0.64236111111111072</v>
      </c>
      <c r="C31" s="15">
        <f>SUM(B31+C3)</f>
        <v>0.64930555555555514</v>
      </c>
      <c r="E31" s="37"/>
      <c r="F31" s="38"/>
      <c r="G31" s="38"/>
      <c r="H31" s="38"/>
      <c r="I31" s="41"/>
      <c r="J31" s="38"/>
      <c r="K31" s="37"/>
      <c r="L31" s="38"/>
      <c r="M31" s="38"/>
      <c r="N31" s="38"/>
      <c r="O31" s="41"/>
      <c r="P31" s="38"/>
      <c r="Q31" s="37"/>
      <c r="R31" s="38"/>
      <c r="S31" s="38"/>
      <c r="T31" s="38"/>
      <c r="U31" s="41"/>
      <c r="V31" s="46"/>
      <c r="W31" s="37"/>
      <c r="X31" s="38"/>
      <c r="Y31" s="38"/>
      <c r="Z31" s="38"/>
      <c r="AA31" s="41"/>
      <c r="AB31" s="46"/>
    </row>
    <row r="32" spans="1:29" ht="15.95" customHeight="1">
      <c r="A32" s="379"/>
      <c r="B32" s="13">
        <f>SUM(C31+B4)</f>
        <v>0.65069444444444402</v>
      </c>
      <c r="C32" s="14">
        <f>SUM(B32+C3)</f>
        <v>0.65763888888888844</v>
      </c>
      <c r="E32" s="27"/>
      <c r="F32" s="28"/>
      <c r="G32" s="28"/>
      <c r="H32" s="28"/>
      <c r="I32" s="29"/>
      <c r="J32" s="42"/>
      <c r="K32" s="27"/>
      <c r="L32" s="36"/>
      <c r="M32" s="36"/>
      <c r="N32" s="36"/>
      <c r="O32" s="29"/>
      <c r="P32" s="39"/>
      <c r="Q32" s="51"/>
      <c r="R32" s="39"/>
      <c r="S32" s="39"/>
      <c r="T32" s="39"/>
      <c r="U32" s="52"/>
      <c r="V32" s="43"/>
      <c r="W32" s="51"/>
      <c r="X32" s="39"/>
      <c r="Y32" s="39"/>
      <c r="Z32" s="39"/>
      <c r="AA32" s="52"/>
      <c r="AB32" s="43"/>
    </row>
    <row r="33" spans="1:28" ht="15.95" customHeight="1">
      <c r="A33" s="379" t="s">
        <v>165</v>
      </c>
      <c r="B33" s="11">
        <f>SUM(C32+C4)</f>
        <v>0.65972222222222177</v>
      </c>
      <c r="C33" s="15">
        <f>SUM(B33+C3)</f>
        <v>0.66666666666666619</v>
      </c>
      <c r="E33" s="37"/>
      <c r="F33" s="38"/>
      <c r="G33" s="38"/>
      <c r="H33" s="38"/>
      <c r="I33" s="44"/>
      <c r="J33" s="38"/>
      <c r="K33" s="37"/>
      <c r="L33" s="38"/>
      <c r="M33" s="38"/>
      <c r="N33" s="38"/>
      <c r="O33" s="41"/>
      <c r="P33" s="38"/>
      <c r="Q33" s="37"/>
      <c r="R33" s="38"/>
      <c r="S33" s="38"/>
      <c r="T33" s="38"/>
      <c r="U33" s="41"/>
      <c r="V33" s="46"/>
      <c r="W33" s="37"/>
      <c r="X33" s="38"/>
      <c r="Y33" s="38"/>
      <c r="Z33" s="38"/>
      <c r="AA33" s="41"/>
      <c r="AB33" s="46"/>
    </row>
    <row r="34" spans="1:28" ht="15.95" customHeight="1">
      <c r="A34" s="380"/>
      <c r="B34" s="13">
        <f>SUM(C33+B4)</f>
        <v>0.66805555555555507</v>
      </c>
      <c r="C34" s="14">
        <f>SUM(B34+C3)</f>
        <v>0.67499999999999949</v>
      </c>
      <c r="D34" s="20"/>
      <c r="E34" s="27"/>
      <c r="F34" s="28"/>
      <c r="G34" s="28"/>
      <c r="H34" s="28"/>
      <c r="I34" s="29"/>
      <c r="J34" s="42"/>
      <c r="K34" s="27"/>
      <c r="L34" s="36"/>
      <c r="M34" s="36"/>
      <c r="N34" s="36"/>
      <c r="O34" s="29"/>
      <c r="P34" s="39"/>
      <c r="Q34" s="27"/>
      <c r="R34" s="39"/>
      <c r="S34" s="39"/>
      <c r="T34" s="39"/>
      <c r="U34" s="29"/>
      <c r="V34" s="43"/>
      <c r="W34" s="27"/>
      <c r="X34" s="47"/>
      <c r="Y34" s="47"/>
      <c r="Z34" s="47"/>
      <c r="AA34" s="29"/>
      <c r="AB34" s="43"/>
    </row>
    <row r="35" spans="1:28" ht="15.95" customHeight="1">
      <c r="A35" s="381"/>
      <c r="B35" s="33"/>
      <c r="C35" s="33"/>
      <c r="D35" s="33"/>
      <c r="E35" s="40"/>
      <c r="F35" s="40"/>
      <c r="G35" s="40"/>
      <c r="H35" s="40"/>
      <c r="I35" s="40"/>
      <c r="J35" s="40"/>
      <c r="K35" s="40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8" ht="15.95" customHeight="1">
      <c r="A36" s="381"/>
      <c r="B36" s="33"/>
      <c r="C36" s="33"/>
      <c r="D36" s="33"/>
      <c r="E36" s="40"/>
      <c r="F36" s="40"/>
      <c r="G36" s="40"/>
      <c r="H36" s="40"/>
      <c r="I36" s="40"/>
      <c r="J36" s="40"/>
      <c r="K36" s="40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8">
      <c r="E37" s="21"/>
      <c r="F37" s="21"/>
      <c r="G37" s="21"/>
      <c r="H37" s="21"/>
      <c r="I37" s="21"/>
      <c r="J37" s="21"/>
      <c r="K37" s="21">
        <f>+'１年組合 '!AA15</f>
        <v>0</v>
      </c>
    </row>
    <row r="38" spans="1:28">
      <c r="E38" s="21"/>
      <c r="F38" s="21"/>
      <c r="G38" s="21"/>
      <c r="H38" s="21"/>
      <c r="I38" s="21"/>
      <c r="J38" s="21"/>
      <c r="K38" s="21"/>
    </row>
    <row r="39" spans="1:28">
      <c r="E39" s="21"/>
      <c r="F39" s="21"/>
      <c r="G39" s="21"/>
      <c r="H39" s="21"/>
      <c r="I39" s="21"/>
      <c r="J39" s="21"/>
      <c r="K39" s="21"/>
    </row>
    <row r="40" spans="1:28">
      <c r="E40" s="21"/>
      <c r="F40" s="21"/>
      <c r="G40" s="21"/>
      <c r="H40" s="21"/>
      <c r="I40" s="21"/>
      <c r="J40" s="21"/>
      <c r="K40" s="21"/>
    </row>
    <row r="41" spans="1:28">
      <c r="E41" s="21"/>
      <c r="F41" s="21"/>
      <c r="G41" s="21"/>
      <c r="H41" s="21"/>
      <c r="I41" s="21"/>
      <c r="J41" s="21"/>
      <c r="K41" s="21"/>
    </row>
    <row r="42" spans="1:28">
      <c r="E42" s="21"/>
      <c r="F42" s="21"/>
      <c r="G42" s="21"/>
      <c r="H42" s="21"/>
      <c r="I42" s="21"/>
      <c r="J42" s="21"/>
      <c r="K42" s="21"/>
    </row>
    <row r="43" spans="1:28">
      <c r="E43" s="21"/>
      <c r="F43" s="21"/>
      <c r="G43" s="21"/>
      <c r="H43" s="21"/>
      <c r="I43" s="21"/>
      <c r="J43" s="21"/>
      <c r="K43" s="21"/>
    </row>
    <row r="44" spans="1:28">
      <c r="E44" s="21"/>
      <c r="F44" s="21"/>
      <c r="G44" s="21"/>
      <c r="H44" s="21"/>
      <c r="I44" s="21"/>
      <c r="J44" s="21"/>
      <c r="K44" s="21"/>
    </row>
    <row r="45" spans="1:28">
      <c r="E45" s="21"/>
      <c r="F45" s="21"/>
      <c r="G45" s="21"/>
      <c r="H45" s="21"/>
      <c r="I45" s="21"/>
      <c r="J45" s="21"/>
      <c r="K45" s="21"/>
    </row>
    <row r="46" spans="1:28">
      <c r="E46" s="21"/>
      <c r="F46" s="21"/>
      <c r="G46" s="21"/>
      <c r="H46" s="21"/>
      <c r="I46" s="21"/>
      <c r="J46" s="21"/>
      <c r="K46" s="21"/>
    </row>
    <row r="47" spans="1:28">
      <c r="E47" s="21"/>
      <c r="F47" s="21"/>
      <c r="G47" s="21"/>
      <c r="H47" s="21"/>
      <c r="I47" s="21"/>
      <c r="J47" s="21"/>
      <c r="K47" s="21"/>
    </row>
    <row r="48" spans="1:28">
      <c r="E48" s="21"/>
      <c r="F48" s="21"/>
      <c r="G48" s="21"/>
      <c r="H48" s="21"/>
      <c r="I48" s="21"/>
      <c r="J48" s="21"/>
      <c r="K48" s="21"/>
    </row>
    <row r="49" spans="5:11">
      <c r="E49" s="21"/>
      <c r="F49" s="21"/>
      <c r="G49" s="21"/>
      <c r="H49" s="21"/>
      <c r="I49" s="21"/>
      <c r="J49" s="21"/>
      <c r="K49" s="21"/>
    </row>
    <row r="50" spans="5:11">
      <c r="E50" s="21"/>
      <c r="F50" s="21"/>
      <c r="G50" s="21"/>
      <c r="H50" s="21"/>
      <c r="I50" s="21"/>
      <c r="J50" s="21"/>
      <c r="K50" s="21"/>
    </row>
    <row r="51" spans="5:11">
      <c r="E51" s="21"/>
      <c r="F51" s="21"/>
      <c r="G51" s="21"/>
      <c r="H51" s="21"/>
      <c r="I51" s="21"/>
      <c r="J51" s="21"/>
      <c r="K51" s="21"/>
    </row>
    <row r="52" spans="5:11">
      <c r="E52" s="21"/>
      <c r="F52" s="21"/>
      <c r="G52" s="21"/>
      <c r="H52" s="21"/>
      <c r="I52" s="21"/>
      <c r="J52" s="21"/>
      <c r="K52" s="21"/>
    </row>
    <row r="53" spans="5:11">
      <c r="E53" s="21"/>
      <c r="F53" s="21"/>
      <c r="G53" s="21"/>
      <c r="H53" s="21"/>
      <c r="I53" s="21"/>
      <c r="J53" s="21"/>
      <c r="K53" s="21"/>
    </row>
    <row r="54" spans="5:11">
      <c r="E54" s="21"/>
      <c r="F54" s="21"/>
      <c r="G54" s="21"/>
      <c r="H54" s="21"/>
      <c r="I54" s="21"/>
      <c r="J54" s="21"/>
      <c r="K54" s="21"/>
    </row>
    <row r="55" spans="5:11">
      <c r="E55" s="21"/>
      <c r="F55" s="21"/>
      <c r="G55" s="21"/>
      <c r="H55" s="21"/>
      <c r="I55" s="21"/>
      <c r="J55" s="21"/>
      <c r="K55" s="21"/>
    </row>
    <row r="56" spans="5:11">
      <c r="E56" s="21"/>
      <c r="F56" s="21"/>
      <c r="G56" s="21"/>
      <c r="H56" s="21"/>
      <c r="I56" s="21"/>
      <c r="J56" s="21"/>
      <c r="K56" s="21"/>
    </row>
    <row r="57" spans="5:11">
      <c r="E57" s="21"/>
      <c r="F57" s="21"/>
      <c r="G57" s="21"/>
      <c r="H57" s="21"/>
      <c r="I57" s="21"/>
      <c r="J57" s="21"/>
      <c r="K57" s="21"/>
    </row>
    <row r="58" spans="5:11">
      <c r="E58" s="21"/>
      <c r="F58" s="21"/>
      <c r="G58" s="21"/>
      <c r="H58" s="21"/>
      <c r="I58" s="21"/>
      <c r="J58" s="21"/>
      <c r="K58" s="21"/>
    </row>
    <row r="59" spans="5:11">
      <c r="E59" s="21"/>
      <c r="F59" s="21"/>
      <c r="G59" s="21"/>
      <c r="H59" s="21"/>
      <c r="I59" s="21"/>
      <c r="J59" s="21"/>
      <c r="K59" s="21"/>
    </row>
    <row r="60" spans="5:11">
      <c r="E60" s="21"/>
      <c r="F60" s="21"/>
      <c r="G60" s="21"/>
      <c r="H60" s="21"/>
      <c r="I60" s="21"/>
      <c r="J60" s="21"/>
      <c r="K60" s="21"/>
    </row>
    <row r="61" spans="5:11">
      <c r="E61" s="21"/>
      <c r="F61" s="21"/>
      <c r="G61" s="21"/>
      <c r="H61" s="21"/>
      <c r="I61" s="21"/>
      <c r="J61" s="21"/>
      <c r="K61" s="21"/>
    </row>
    <row r="62" spans="5:11">
      <c r="E62" s="21"/>
      <c r="F62" s="21"/>
      <c r="G62" s="21"/>
      <c r="H62" s="21"/>
      <c r="I62" s="21"/>
      <c r="J62" s="21"/>
      <c r="K62" s="21"/>
    </row>
    <row r="63" spans="5:11">
      <c r="E63" s="21"/>
      <c r="F63" s="21"/>
      <c r="G63" s="21"/>
      <c r="H63" s="21"/>
      <c r="I63" s="21"/>
      <c r="J63" s="21"/>
      <c r="K63" s="21"/>
    </row>
    <row r="64" spans="5:11">
      <c r="E64" s="21"/>
      <c r="F64" s="21"/>
      <c r="G64" s="21"/>
      <c r="H64" s="21"/>
      <c r="I64" s="21"/>
      <c r="J64" s="21"/>
      <c r="K64" s="21"/>
    </row>
    <row r="65" spans="5:11">
      <c r="E65" s="21"/>
      <c r="F65" s="21"/>
      <c r="G65" s="21"/>
      <c r="H65" s="21"/>
      <c r="I65" s="21"/>
      <c r="J65" s="21"/>
      <c r="K65" s="21"/>
    </row>
  </sheetData>
  <mergeCells count="20"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E2:I2"/>
    <mergeCell ref="K2:O2"/>
    <mergeCell ref="Q2:U2"/>
    <mergeCell ref="W2:AA2"/>
    <mergeCell ref="A5:A6"/>
  </mergeCells>
  <phoneticPr fontId="27"/>
  <pageMargins left="0.74791666666666701" right="0.35416666666666702" top="1.37777777777778" bottom="0.39305555555555599" header="0.31458333333333299" footer="0"/>
  <pageSetup paperSize="9" scale="120" orientation="landscape"/>
  <headerFooter>
    <oddHeader>&amp;L左側のチームはグラウンドスタンド側でキックオフで試合開始&amp;C２０２４年度タグラグビーまつり&amp;R右側のチームはグラウンド東側のコートで試合開始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1"/>
  <sheetViews>
    <sheetView tabSelected="1" topLeftCell="A2" workbookViewId="0">
      <selection activeCell="K2" sqref="K2:O2"/>
    </sheetView>
  </sheetViews>
  <sheetFormatPr defaultColWidth="8.75" defaultRowHeight="13.5"/>
  <cols>
    <col min="1" max="1" width="3.375" customWidth="1"/>
    <col min="2" max="3" width="6.625" customWidth="1"/>
    <col min="4" max="4" width="1" customWidth="1"/>
    <col min="5" max="5" width="10.625" customWidth="1"/>
    <col min="6" max="8" width="2.625" customWidth="1"/>
    <col min="9" max="9" width="10.625" customWidth="1"/>
    <col min="10" max="10" width="1" customWidth="1"/>
    <col min="11" max="11" width="10.625" customWidth="1"/>
    <col min="12" max="14" width="2.625" customWidth="1"/>
    <col min="15" max="15" width="10.625" customWidth="1"/>
    <col min="16" max="16" width="1" customWidth="1"/>
    <col min="17" max="17" width="10.625" customWidth="1"/>
    <col min="18" max="20" width="2.625" customWidth="1"/>
    <col min="21" max="21" width="10.625" customWidth="1"/>
    <col min="22" max="22" width="1" customWidth="1"/>
    <col min="23" max="23" width="10.625" customWidth="1"/>
    <col min="24" max="26" width="2.625" customWidth="1"/>
    <col min="27" max="27" width="10.625" customWidth="1"/>
    <col min="28" max="28" width="1" customWidth="1"/>
  </cols>
  <sheetData>
    <row r="2" spans="1:28" ht="23.1" customHeight="1">
      <c r="E2" s="376" t="s">
        <v>11</v>
      </c>
      <c r="F2" s="377"/>
      <c r="G2" s="377"/>
      <c r="H2" s="377"/>
      <c r="I2" s="377"/>
      <c r="J2" s="22"/>
      <c r="K2" s="377" t="s">
        <v>18</v>
      </c>
      <c r="L2" s="377"/>
      <c r="M2" s="377"/>
      <c r="N2" s="377"/>
      <c r="O2" s="377"/>
      <c r="P2" s="22"/>
      <c r="Q2" s="377" t="s">
        <v>23</v>
      </c>
      <c r="R2" s="377"/>
      <c r="S2" s="377"/>
      <c r="T2" s="377"/>
      <c r="U2" s="377"/>
      <c r="V2" s="22"/>
      <c r="W2" s="382"/>
      <c r="X2" s="382"/>
      <c r="Y2" s="382"/>
      <c r="Z2" s="382"/>
      <c r="AA2" s="382"/>
      <c r="AB2" s="33"/>
    </row>
    <row r="3" spans="1:28" ht="12.95" customHeight="1">
      <c r="B3" s="1">
        <v>5.5555555555555601E-3</v>
      </c>
      <c r="C3" s="1">
        <v>6.9444444444444397E-3</v>
      </c>
      <c r="E3" s="2"/>
      <c r="F3" s="2"/>
      <c r="G3" s="2"/>
      <c r="H3" s="2"/>
      <c r="I3" s="2"/>
      <c r="K3" s="2"/>
      <c r="L3" s="2"/>
      <c r="M3" s="2"/>
      <c r="N3" s="2"/>
      <c r="O3" s="2"/>
      <c r="Q3" s="2"/>
      <c r="R3" s="2"/>
      <c r="S3" s="2"/>
      <c r="T3" s="2"/>
      <c r="U3" s="2"/>
      <c r="W3" s="32"/>
      <c r="X3" s="32"/>
      <c r="Y3" s="32"/>
      <c r="Z3" s="32"/>
      <c r="AA3" s="32"/>
      <c r="AB3" s="33"/>
    </row>
    <row r="4" spans="1:28">
      <c r="B4" s="1">
        <v>1.38888888888889E-3</v>
      </c>
      <c r="C4" s="1">
        <v>2.0833333333333298E-3</v>
      </c>
      <c r="W4" s="33"/>
      <c r="X4" s="33"/>
      <c r="Y4" s="33"/>
      <c r="Z4" s="33"/>
      <c r="AA4" s="33"/>
      <c r="AB4" s="33"/>
    </row>
    <row r="5" spans="1:28" ht="15.95" customHeight="1">
      <c r="A5" s="383" t="s">
        <v>96</v>
      </c>
      <c r="B5" s="3">
        <v>0.41666666666666702</v>
      </c>
      <c r="C5" s="4">
        <f>SUM(B5+C3)</f>
        <v>0.42361111111111144</v>
      </c>
      <c r="E5" s="5" t="s">
        <v>198</v>
      </c>
      <c r="F5" s="6"/>
      <c r="G5" s="6" t="s">
        <v>96</v>
      </c>
      <c r="H5" s="6"/>
      <c r="I5" s="23" t="str">
        <f>HYPERLINK('２年組合  '!J6)</f>
        <v>OTJ</v>
      </c>
      <c r="J5" s="6"/>
      <c r="K5" s="5" t="s">
        <v>199</v>
      </c>
      <c r="L5" s="6"/>
      <c r="M5" s="6" t="s">
        <v>96</v>
      </c>
      <c r="N5" s="6"/>
      <c r="O5" s="23" t="str">
        <f>HYPERLINK('２年組合  '!AD6)</f>
        <v>吹田</v>
      </c>
      <c r="P5" s="6"/>
      <c r="Q5" s="5" t="s">
        <v>200</v>
      </c>
      <c r="R5" s="6"/>
      <c r="S5" s="6" t="s">
        <v>96</v>
      </c>
      <c r="T5" s="6"/>
      <c r="U5" s="23" t="str">
        <f>HYPERLINK('２年組合  '!AX6)</f>
        <v>寝屋川</v>
      </c>
      <c r="V5" s="34"/>
      <c r="W5" s="33"/>
      <c r="X5" s="33"/>
      <c r="Y5" s="33"/>
      <c r="Z5" s="33"/>
      <c r="AA5" s="33"/>
      <c r="AB5" s="33"/>
    </row>
    <row r="6" spans="1:28" ht="15.95" customHeight="1">
      <c r="A6" s="383"/>
      <c r="B6" s="7">
        <f>SUM(C5+B4)</f>
        <v>0.42500000000000032</v>
      </c>
      <c r="C6" s="8">
        <f>SUM(B6+C3)</f>
        <v>0.43194444444444474</v>
      </c>
      <c r="E6" s="9" t="str">
        <f>HYPERLINK('２年組合  '!D5)</f>
        <v>枚方</v>
      </c>
      <c r="F6" s="10"/>
      <c r="G6" s="10"/>
      <c r="H6" s="10"/>
      <c r="I6" s="24" t="str">
        <f>HYPERLINK('２年組合  '!D7)</f>
        <v>大阪</v>
      </c>
      <c r="J6" s="25"/>
      <c r="K6" s="9" t="str">
        <f>HYPERLINK('２年組合  '!X5)</f>
        <v>高槻</v>
      </c>
      <c r="L6" s="26"/>
      <c r="M6" s="26"/>
      <c r="N6" s="26"/>
      <c r="O6" s="24" t="str">
        <f>HYPERLINK('２年組合  '!X7)</f>
        <v>住之江</v>
      </c>
      <c r="P6" s="20"/>
      <c r="Q6" s="9" t="str">
        <f>HYPERLINK('２年組合  '!AR5)</f>
        <v>みなと</v>
      </c>
      <c r="R6" s="26"/>
      <c r="S6" s="26"/>
      <c r="T6" s="26"/>
      <c r="U6" s="24" t="str">
        <f>HYPERLINK('２年組合  '!AR7)</f>
        <v>大阪中央</v>
      </c>
      <c r="V6" s="35"/>
      <c r="W6" s="33"/>
      <c r="X6" s="33"/>
      <c r="Y6" s="33"/>
      <c r="Z6" s="33"/>
      <c r="AA6" s="33"/>
      <c r="AB6" s="33"/>
    </row>
    <row r="7" spans="1:28" ht="15.95" customHeight="1">
      <c r="A7" s="383" t="s">
        <v>40</v>
      </c>
      <c r="B7" s="3">
        <f>SUM(C6+C4)</f>
        <v>0.43402777777777807</v>
      </c>
      <c r="C7" s="4">
        <f>SUM(B7+C3)</f>
        <v>0.44097222222222249</v>
      </c>
      <c r="E7" s="5" t="s">
        <v>201</v>
      </c>
      <c r="F7" s="6"/>
      <c r="G7" s="6" t="s">
        <v>96</v>
      </c>
      <c r="H7" s="6"/>
      <c r="I7" s="23" t="str">
        <f>HYPERLINK('２年組合  '!F18)</f>
        <v>淀川</v>
      </c>
      <c r="J7" s="6"/>
      <c r="K7" s="5" t="s">
        <v>201</v>
      </c>
      <c r="L7" s="6"/>
      <c r="M7" s="6" t="s">
        <v>40</v>
      </c>
      <c r="N7" s="6"/>
      <c r="O7" s="23" t="str">
        <f>HYPERLINK('２年組合  '!N18)</f>
        <v>東大阪</v>
      </c>
      <c r="P7" s="6"/>
      <c r="Q7" s="5" t="s">
        <v>202</v>
      </c>
      <c r="R7" s="6"/>
      <c r="S7" s="6" t="s">
        <v>96</v>
      </c>
      <c r="T7" s="6"/>
      <c r="U7" s="23" t="str">
        <f>HYPERLINK('２年組合  '!AA18)</f>
        <v>布施</v>
      </c>
      <c r="V7" s="34"/>
      <c r="W7" s="33"/>
      <c r="X7" s="33"/>
      <c r="Y7" s="33"/>
      <c r="Z7" s="33"/>
      <c r="AA7" s="33"/>
      <c r="AB7" s="33"/>
    </row>
    <row r="8" spans="1:28" ht="15.95" customHeight="1">
      <c r="A8" s="383"/>
      <c r="B8" s="7">
        <f>SUM(C7+B4)</f>
        <v>0.44236111111111137</v>
      </c>
      <c r="C8" s="8">
        <f>SUM(B8+C3)</f>
        <v>0.44930555555555579</v>
      </c>
      <c r="E8" s="9" t="str">
        <f>HYPERLINK('２年組合  '!D20)</f>
        <v>布施</v>
      </c>
      <c r="F8" s="10"/>
      <c r="G8" s="10"/>
      <c r="H8" s="10"/>
      <c r="I8" s="24" t="str">
        <f>HYPERLINK('２年組合  '!I20)</f>
        <v>守口</v>
      </c>
      <c r="J8" s="25"/>
      <c r="K8" s="9" t="str">
        <f>HYPERLINK('２年組合  '!L20)</f>
        <v>箕面</v>
      </c>
      <c r="L8" s="26"/>
      <c r="M8" s="26"/>
      <c r="N8" s="26"/>
      <c r="O8" s="24" t="str">
        <f>HYPERLINK('２年組合  '!Q20)</f>
        <v>SUN</v>
      </c>
      <c r="P8" s="26"/>
      <c r="Q8" s="9" t="str">
        <f>HYPERLINK('２年組合  '!X20)</f>
        <v>淀川</v>
      </c>
      <c r="R8" s="26"/>
      <c r="S8" s="26"/>
      <c r="T8" s="26"/>
      <c r="U8" s="24" t="str">
        <f>HYPERLINK('２年組合  '!AC20)</f>
        <v>東大阪</v>
      </c>
      <c r="V8" s="35"/>
      <c r="W8" s="33"/>
      <c r="X8" s="33"/>
      <c r="Y8" s="33"/>
      <c r="Z8" s="33"/>
      <c r="AA8" s="33"/>
      <c r="AB8" s="33"/>
    </row>
    <row r="9" spans="1:28" ht="15.95" customHeight="1">
      <c r="A9" s="383" t="s">
        <v>113</v>
      </c>
      <c r="B9" s="11">
        <f>SUM(C8+C4)</f>
        <v>0.45138888888888912</v>
      </c>
      <c r="C9" s="12">
        <f>SUM(B9+C3)</f>
        <v>0.45833333333333354</v>
      </c>
      <c r="E9" s="5" t="s">
        <v>198</v>
      </c>
      <c r="F9" s="6"/>
      <c r="G9" s="6" t="s">
        <v>40</v>
      </c>
      <c r="H9" s="6"/>
      <c r="I9" s="23" t="str">
        <f>HYPERLINK('２年組合  '!M6)</f>
        <v>大阪</v>
      </c>
      <c r="J9" s="6"/>
      <c r="K9" s="5" t="s">
        <v>199</v>
      </c>
      <c r="L9" s="6"/>
      <c r="M9" s="6" t="s">
        <v>40</v>
      </c>
      <c r="N9" s="6"/>
      <c r="O9" s="23" t="str">
        <f>HYPERLINK('２年組合  '!AG6)</f>
        <v>住之江</v>
      </c>
      <c r="P9" s="6"/>
      <c r="Q9" s="5" t="s">
        <v>202</v>
      </c>
      <c r="R9" s="6"/>
      <c r="S9" s="6" t="s">
        <v>40</v>
      </c>
      <c r="T9" s="6"/>
      <c r="U9" s="23" t="s">
        <v>112</v>
      </c>
      <c r="V9" s="34"/>
      <c r="W9" s="33"/>
      <c r="X9" s="33"/>
      <c r="Y9" s="33"/>
      <c r="Z9" s="33"/>
      <c r="AA9" s="33"/>
      <c r="AB9" s="33"/>
    </row>
    <row r="10" spans="1:28" ht="15.95" customHeight="1">
      <c r="A10" s="383"/>
      <c r="B10" s="13">
        <f>SUM(C9+B4)</f>
        <v>0.45972222222222242</v>
      </c>
      <c r="C10" s="14">
        <f>SUM(B10+C3)</f>
        <v>0.46666666666666684</v>
      </c>
      <c r="E10" s="9" t="str">
        <f>HYPERLINK('２年組合  '!D9)</f>
        <v>OTJ</v>
      </c>
      <c r="F10" s="10"/>
      <c r="G10" s="10"/>
      <c r="H10" s="10"/>
      <c r="I10" s="24" t="str">
        <f>HYPERLINK('２年組合  '!D5)</f>
        <v>枚方</v>
      </c>
      <c r="J10" s="10"/>
      <c r="K10" s="9" t="str">
        <f>HYPERLINK('２年組合  '!X9)</f>
        <v>吹田</v>
      </c>
      <c r="L10" s="26"/>
      <c r="M10" s="26"/>
      <c r="N10" s="26"/>
      <c r="O10" s="24" t="str">
        <f>HYPERLINK('２年組合  '!X5)</f>
        <v>高槻</v>
      </c>
      <c r="P10" s="20"/>
      <c r="Q10" s="9" t="str">
        <f>HYPERLINK('２年組合  '!AF20)</f>
        <v>阿部野</v>
      </c>
      <c r="R10" s="26"/>
      <c r="S10" s="26"/>
      <c r="T10" s="26"/>
      <c r="U10" s="24" t="str">
        <f>HYPERLINK('２年組合  '!AK20)</f>
        <v>堺</v>
      </c>
      <c r="V10" s="35"/>
      <c r="W10" s="33"/>
      <c r="X10" s="33"/>
      <c r="Y10" s="33"/>
      <c r="Z10" s="33"/>
      <c r="AA10" s="33"/>
      <c r="AB10" s="33"/>
    </row>
    <row r="11" spans="1:28" ht="15.95" customHeight="1">
      <c r="A11" s="383" t="s">
        <v>70</v>
      </c>
      <c r="B11" s="11">
        <f>SUM(C10+C4)</f>
        <v>0.46875000000000017</v>
      </c>
      <c r="C11" s="15">
        <f>SUM(B11+C3)</f>
        <v>0.47569444444444459</v>
      </c>
      <c r="E11" s="5" t="s">
        <v>201</v>
      </c>
      <c r="F11" s="6"/>
      <c r="G11" s="6" t="s">
        <v>113</v>
      </c>
      <c r="H11" s="6"/>
      <c r="I11" s="23" t="str">
        <f>HYPERLINK('２年組合  '!J22)</f>
        <v>阿部野</v>
      </c>
      <c r="J11" s="6"/>
      <c r="K11" s="5" t="s">
        <v>201</v>
      </c>
      <c r="L11" s="6"/>
      <c r="M11" s="6" t="s">
        <v>70</v>
      </c>
      <c r="N11" s="6"/>
      <c r="O11" s="23" t="str">
        <f>HYPERLINK('２年組合  '!K15)</f>
        <v>堺</v>
      </c>
      <c r="P11" s="6"/>
      <c r="Q11" s="5" t="s">
        <v>200</v>
      </c>
      <c r="R11" s="6"/>
      <c r="S11" s="6" t="s">
        <v>40</v>
      </c>
      <c r="T11" s="6"/>
      <c r="U11" s="23" t="str">
        <f>HYPERLINK('２年組合  '!BA6)</f>
        <v>大阪中央</v>
      </c>
      <c r="V11" s="34"/>
      <c r="W11" s="33"/>
      <c r="X11" s="33"/>
      <c r="Y11" s="33"/>
      <c r="Z11" s="33"/>
      <c r="AA11" s="33"/>
      <c r="AB11" s="33"/>
    </row>
    <row r="12" spans="1:28" ht="15.95" customHeight="1">
      <c r="A12" s="383"/>
      <c r="B12" s="13">
        <f>SUM(C11+B4)</f>
        <v>0.47708333333333347</v>
      </c>
      <c r="C12" s="14">
        <f>SUM(B12+C3)</f>
        <v>0.48402777777777789</v>
      </c>
      <c r="E12" s="9" t="s">
        <v>225</v>
      </c>
      <c r="F12" s="10"/>
      <c r="G12" s="10"/>
      <c r="H12" s="10"/>
      <c r="I12" s="24" t="s">
        <v>226</v>
      </c>
      <c r="J12" s="25"/>
      <c r="K12" s="27" t="s">
        <v>227</v>
      </c>
      <c r="L12" s="28"/>
      <c r="M12" s="28"/>
      <c r="N12" s="28"/>
      <c r="O12" s="29" t="s">
        <v>228</v>
      </c>
      <c r="P12" s="26"/>
      <c r="Q12" s="27" t="str">
        <f>HYPERLINK('２年組合  '!AR9)</f>
        <v>寝屋川</v>
      </c>
      <c r="R12" s="36"/>
      <c r="S12" s="36"/>
      <c r="T12" s="36"/>
      <c r="U12" s="29" t="str">
        <f>HYPERLINK('２年組合  '!AR5)</f>
        <v>みなと</v>
      </c>
      <c r="V12" s="35"/>
      <c r="W12" s="33"/>
      <c r="X12" s="33"/>
      <c r="Y12" s="33"/>
      <c r="Z12" s="33"/>
      <c r="AA12" s="33"/>
      <c r="AB12" s="33"/>
    </row>
    <row r="13" spans="1:28" ht="15.95" customHeight="1">
      <c r="A13" s="383" t="s">
        <v>58</v>
      </c>
      <c r="B13" s="11">
        <f>SUM(C12+C4)</f>
        <v>0.48611111111111122</v>
      </c>
      <c r="C13" s="15">
        <f>SUM(B13+C3)</f>
        <v>0.49305555555555564</v>
      </c>
      <c r="E13" s="5" t="s">
        <v>202</v>
      </c>
      <c r="F13" s="6"/>
      <c r="G13" s="6" t="s">
        <v>113</v>
      </c>
      <c r="H13" s="6"/>
      <c r="I13" s="23" t="str">
        <f>HYPERLINK('２年組合  '!AE22)</f>
        <v>箕面</v>
      </c>
      <c r="J13" s="6"/>
      <c r="K13" s="5" t="s">
        <v>202</v>
      </c>
      <c r="L13" s="6"/>
      <c r="M13" s="6" t="s">
        <v>70</v>
      </c>
      <c r="N13" s="6"/>
      <c r="O13" s="23" t="str">
        <f>HYPERLINK('２年組合  '!AD15)</f>
        <v>SUN</v>
      </c>
      <c r="P13" s="6"/>
      <c r="Q13" s="5" t="s">
        <v>198</v>
      </c>
      <c r="R13" s="6"/>
      <c r="S13" s="6" t="s">
        <v>113</v>
      </c>
      <c r="T13" s="6"/>
      <c r="U13" s="23" t="str">
        <f>HYPERLINK('２年組合  '!M8)</f>
        <v>枚方</v>
      </c>
      <c r="V13" s="34"/>
      <c r="W13" s="33"/>
      <c r="X13" s="33"/>
      <c r="Y13" s="33"/>
      <c r="Z13" s="33"/>
      <c r="AA13" s="33"/>
      <c r="AB13" s="33"/>
    </row>
    <row r="14" spans="1:28" ht="15.95" customHeight="1">
      <c r="A14" s="383"/>
      <c r="B14" s="13">
        <f>SUM(C13+B4)</f>
        <v>0.49444444444444452</v>
      </c>
      <c r="C14" s="14">
        <f>SUM(B14+C3)</f>
        <v>0.50138888888888899</v>
      </c>
      <c r="E14" s="9" t="s">
        <v>225</v>
      </c>
      <c r="F14" s="10"/>
      <c r="G14" s="10"/>
      <c r="H14" s="10"/>
      <c r="I14" s="24" t="s">
        <v>226</v>
      </c>
      <c r="J14" s="30"/>
      <c r="K14" s="27" t="s">
        <v>227</v>
      </c>
      <c r="L14" s="28"/>
      <c r="M14" s="28"/>
      <c r="N14" s="28"/>
      <c r="O14" s="29" t="s">
        <v>228</v>
      </c>
      <c r="P14" s="20"/>
      <c r="Q14" s="27" t="str">
        <f>HYPERLINK('２年組合  '!D7)</f>
        <v>大阪</v>
      </c>
      <c r="R14" s="36"/>
      <c r="S14" s="36"/>
      <c r="T14" s="36"/>
      <c r="U14" s="29" t="str">
        <f>HYPERLINK('２年組合  '!D9)</f>
        <v>OTJ</v>
      </c>
      <c r="V14" s="35"/>
      <c r="W14" s="33"/>
      <c r="X14" s="33"/>
      <c r="Y14" s="33"/>
      <c r="Z14" s="33"/>
      <c r="AA14" s="33"/>
      <c r="AB14" s="33"/>
    </row>
    <row r="15" spans="1:28" ht="15.95" customHeight="1">
      <c r="A15" s="383" t="s">
        <v>75</v>
      </c>
      <c r="B15" s="11">
        <f>SUM(C14+C4)</f>
        <v>0.50347222222222232</v>
      </c>
      <c r="C15" s="15">
        <f>SUM(B15+C3)</f>
        <v>0.51041666666666674</v>
      </c>
      <c r="E15" s="5" t="s">
        <v>234</v>
      </c>
      <c r="F15" s="6"/>
      <c r="G15" s="6" t="s">
        <v>96</v>
      </c>
      <c r="H15" s="6"/>
      <c r="I15" s="23" t="str">
        <f>HYPERLINK('２年組合  '!AD30)</f>
        <v>淀川</v>
      </c>
      <c r="J15" s="6"/>
      <c r="K15" s="5" t="s">
        <v>199</v>
      </c>
      <c r="L15" s="6"/>
      <c r="M15" s="6" t="s">
        <v>113</v>
      </c>
      <c r="N15" s="6"/>
      <c r="O15" s="23" t="str">
        <f>HYPERLINK('２年組合  '!AG8)</f>
        <v>高槻</v>
      </c>
      <c r="P15" s="6"/>
      <c r="Q15" s="5" t="s">
        <v>200</v>
      </c>
      <c r="R15" s="6"/>
      <c r="S15" s="6" t="s">
        <v>113</v>
      </c>
      <c r="T15" s="6"/>
      <c r="U15" s="23" t="str">
        <f>HYPERLINK('２年組合  '!BA8)</f>
        <v>みなと</v>
      </c>
      <c r="V15" s="34"/>
      <c r="W15" s="33"/>
      <c r="X15" s="33"/>
      <c r="Y15" s="33"/>
      <c r="Z15" s="33"/>
      <c r="AA15" s="33"/>
      <c r="AB15" s="33"/>
    </row>
    <row r="16" spans="1:28" ht="15.95" customHeight="1">
      <c r="A16" s="383"/>
      <c r="B16" s="13">
        <f>SUM(C15+B4)</f>
        <v>0.51180555555555562</v>
      </c>
      <c r="C16" s="14">
        <f>SUM(B16+C3)</f>
        <v>0.51875000000000004</v>
      </c>
      <c r="E16" s="9" t="str">
        <f>HYPERLINK('２年組合  '!X29)</f>
        <v>寝屋川</v>
      </c>
      <c r="F16" s="10"/>
      <c r="G16" s="10"/>
      <c r="H16" s="10"/>
      <c r="I16" s="24" t="str">
        <f>HYPERLINK('２年組合  '!X31)</f>
        <v>大阪中央</v>
      </c>
      <c r="J16" s="25"/>
      <c r="K16" s="9" t="str">
        <f>HYPERLINK('２年組合  '!X7)</f>
        <v>住之江</v>
      </c>
      <c r="L16" s="26"/>
      <c r="M16" s="26"/>
      <c r="N16" s="26"/>
      <c r="O16" s="24" t="str">
        <f>HYPERLINK('２年組合  '!X9)</f>
        <v>吹田</v>
      </c>
      <c r="P16" s="26"/>
      <c r="Q16" s="27" t="str">
        <f>HYPERLINK('２年組合  '!AR7)</f>
        <v>大阪中央</v>
      </c>
      <c r="R16" s="36"/>
      <c r="S16" s="36"/>
      <c r="T16" s="36"/>
      <c r="U16" s="29" t="str">
        <f>HYPERLINK('２年組合  '!AR9)</f>
        <v>寝屋川</v>
      </c>
      <c r="V16" s="35"/>
      <c r="W16" s="33"/>
      <c r="X16" s="33"/>
      <c r="Y16" s="33"/>
      <c r="Z16" s="33"/>
      <c r="AA16" s="33"/>
      <c r="AB16" s="33"/>
    </row>
    <row r="17" spans="1:28" ht="15.95" customHeight="1">
      <c r="A17" s="383" t="s">
        <v>86</v>
      </c>
      <c r="B17" s="11">
        <f>SUM(C16+C4)</f>
        <v>0.52083333333333337</v>
      </c>
      <c r="C17" s="15">
        <f>SUM(B17+C3)</f>
        <v>0.52777777777777779</v>
      </c>
      <c r="E17" s="5" t="s">
        <v>235</v>
      </c>
      <c r="F17" s="6"/>
      <c r="G17" s="6" t="s">
        <v>96</v>
      </c>
      <c r="H17" s="6"/>
      <c r="I17" s="23" t="str">
        <f>HYPERLINK('２年組合  '!AX30)</f>
        <v>阿部野</v>
      </c>
      <c r="J17" s="6"/>
      <c r="K17" s="5" t="s">
        <v>203</v>
      </c>
      <c r="L17" s="6"/>
      <c r="M17" s="6" t="s">
        <v>96</v>
      </c>
      <c r="N17" s="6"/>
      <c r="O17" s="23" t="str">
        <f>HYPERLINK('２年組合  '!AU18)</f>
        <v>合同A</v>
      </c>
      <c r="P17" s="6"/>
      <c r="Q17" s="5" t="s">
        <v>203</v>
      </c>
      <c r="R17" s="6"/>
      <c r="S17" s="6" t="s">
        <v>40</v>
      </c>
      <c r="T17" s="6"/>
      <c r="U17" s="23" t="str">
        <f>HYPERLINK('２年組合  '!BB18)</f>
        <v>花園</v>
      </c>
      <c r="V17" s="34"/>
      <c r="W17" s="33"/>
      <c r="X17" s="33"/>
      <c r="Y17" s="33"/>
      <c r="Z17" s="33"/>
      <c r="AA17" s="33"/>
      <c r="AB17" s="33"/>
    </row>
    <row r="18" spans="1:28" ht="15.95" customHeight="1">
      <c r="A18" s="383"/>
      <c r="B18" s="13">
        <f>SUM(C17+B4)</f>
        <v>0.52916666666666667</v>
      </c>
      <c r="C18" s="14">
        <f>SUM(B18+C3)</f>
        <v>0.53611111111111109</v>
      </c>
      <c r="E18" s="9" t="str">
        <f>HYPERLINK('２年組合  '!AR29)</f>
        <v>堺</v>
      </c>
      <c r="F18" s="16"/>
      <c r="G18" s="16"/>
      <c r="H18" s="16"/>
      <c r="I18" s="24" t="str">
        <f>HYPERLINK('２年組合  '!AR31)</f>
        <v>東淀川</v>
      </c>
      <c r="J18" s="16"/>
      <c r="K18" s="9" t="str">
        <f>HYPERLINK('２年組合  '!AR20)</f>
        <v>枚方</v>
      </c>
      <c r="L18" s="31"/>
      <c r="M18" s="31"/>
      <c r="N18" s="31"/>
      <c r="O18" s="24" t="str">
        <f>HYPERLINK('２年組合  '!AW20)</f>
        <v>四条畷</v>
      </c>
      <c r="P18" s="31"/>
      <c r="Q18" s="9" t="str">
        <f>HYPERLINK('２年組合  '!AZ20)</f>
        <v>南大阪</v>
      </c>
      <c r="R18" s="31"/>
      <c r="S18" s="31"/>
      <c r="T18" s="31"/>
      <c r="U18" s="24" t="str">
        <f>HYPERLINK('２年組合  '!BE20)</f>
        <v>八尾</v>
      </c>
      <c r="V18" s="35"/>
      <c r="W18" s="33"/>
      <c r="X18" s="33"/>
      <c r="Y18" s="33"/>
      <c r="Z18" s="33"/>
      <c r="AA18" s="33"/>
      <c r="AB18" s="33"/>
    </row>
    <row r="19" spans="1:28" ht="15.95" customHeight="1">
      <c r="A19" s="383" t="s">
        <v>108</v>
      </c>
      <c r="B19" s="11">
        <f>SUM(C18+C4)</f>
        <v>0.53819444444444442</v>
      </c>
      <c r="C19" s="15">
        <f>SUM(B19+C3)</f>
        <v>0.54513888888888884</v>
      </c>
      <c r="E19" s="5" t="s">
        <v>236</v>
      </c>
      <c r="F19" s="6"/>
      <c r="G19" s="6" t="s">
        <v>96</v>
      </c>
      <c r="H19" s="6"/>
      <c r="I19" s="23" t="str">
        <f>HYPERLINK('２年組合  '!J42)</f>
        <v>東大阪</v>
      </c>
      <c r="J19" s="6"/>
      <c r="K19" s="5" t="s">
        <v>237</v>
      </c>
      <c r="L19" s="6"/>
      <c r="M19" s="6" t="s">
        <v>96</v>
      </c>
      <c r="N19" s="6"/>
      <c r="O19" s="23" t="str">
        <f>HYPERLINK('２年組合  '!F31)</f>
        <v>枚方</v>
      </c>
      <c r="P19" s="6"/>
      <c r="Q19" s="5" t="s">
        <v>204</v>
      </c>
      <c r="R19" s="6"/>
      <c r="S19" s="6" t="s">
        <v>40</v>
      </c>
      <c r="T19" s="6"/>
      <c r="U19" s="23" t="str">
        <f>HYPERLINK('２年組合  '!O31)</f>
        <v>四条畷</v>
      </c>
      <c r="V19" s="34"/>
      <c r="W19" s="33"/>
      <c r="X19" s="33"/>
      <c r="Y19" s="33"/>
      <c r="Z19" s="33"/>
      <c r="AA19" s="33"/>
      <c r="AB19" s="33"/>
    </row>
    <row r="20" spans="1:28" ht="15.95" customHeight="1">
      <c r="A20" s="383"/>
      <c r="B20" s="13">
        <f>SUM(C19+B4)</f>
        <v>0.54652777777777772</v>
      </c>
      <c r="C20" s="14">
        <f>SUM(B20+C3)</f>
        <v>0.55347222222222214</v>
      </c>
      <c r="E20" s="9" t="str">
        <f>HYPERLINK('２年組合  '!D41)</f>
        <v>大阪</v>
      </c>
      <c r="F20" s="10"/>
      <c r="G20" s="10"/>
      <c r="H20" s="10"/>
      <c r="I20" s="24" t="str">
        <f>HYPERLINK('２年組合  '!D43)</f>
        <v>吹田</v>
      </c>
      <c r="J20" s="10"/>
      <c r="K20" s="9" t="str">
        <f>HYPERLINK('２年組合  '!D33)</f>
        <v>合同A</v>
      </c>
      <c r="L20" s="26"/>
      <c r="M20" s="26"/>
      <c r="N20" s="26"/>
      <c r="O20" s="24" t="str">
        <f>HYPERLINK('２年組合  '!I33)</f>
        <v>花園</v>
      </c>
      <c r="P20" s="20"/>
      <c r="Q20" s="9" t="str">
        <f>HYPERLINK('２年組合  '!L33)</f>
        <v>交野</v>
      </c>
      <c r="R20" s="26"/>
      <c r="S20" s="26"/>
      <c r="T20" s="26"/>
      <c r="U20" s="24" t="str">
        <f>HYPERLINK('２年組合  '!Q33)</f>
        <v>高槻</v>
      </c>
      <c r="V20" s="35"/>
      <c r="W20" s="33"/>
      <c r="X20" s="33"/>
      <c r="Y20" s="33"/>
      <c r="Z20" s="33"/>
      <c r="AA20" s="33"/>
      <c r="AB20" s="33"/>
    </row>
    <row r="21" spans="1:28" ht="15.95" customHeight="1">
      <c r="A21" s="383" t="s">
        <v>160</v>
      </c>
      <c r="B21" s="11">
        <f>SUM(C20+C4)</f>
        <v>0.55555555555555547</v>
      </c>
      <c r="C21" s="15">
        <f>SUM(B21+C3)</f>
        <v>0.56249999999999989</v>
      </c>
      <c r="E21" s="5" t="s">
        <v>234</v>
      </c>
      <c r="F21" s="6"/>
      <c r="G21" s="6" t="s">
        <v>40</v>
      </c>
      <c r="H21" s="6"/>
      <c r="I21" s="23" t="str">
        <f>HYPERLINK('２年組合  '!AG30)</f>
        <v>大阪中央</v>
      </c>
      <c r="J21" s="6"/>
      <c r="K21" s="5" t="s">
        <v>235</v>
      </c>
      <c r="L21" s="6"/>
      <c r="M21" s="6" t="s">
        <v>40</v>
      </c>
      <c r="N21" s="6"/>
      <c r="O21" s="23" t="str">
        <f>HYPERLINK('２年組合  '!BA30)</f>
        <v>東淀川</v>
      </c>
      <c r="P21" s="6"/>
      <c r="Q21" s="5" t="s">
        <v>203</v>
      </c>
      <c r="R21" s="6"/>
      <c r="S21" s="6" t="s">
        <v>113</v>
      </c>
      <c r="T21" s="6"/>
      <c r="U21" s="23" t="str">
        <f>HYPERLINK('２年組合  '!AY22)</f>
        <v>交野</v>
      </c>
      <c r="V21" s="34"/>
      <c r="W21" s="33"/>
      <c r="X21" s="33"/>
      <c r="Y21" s="33"/>
      <c r="Z21" s="33"/>
      <c r="AA21" s="33"/>
      <c r="AB21" s="33"/>
    </row>
    <row r="22" spans="1:28" ht="15.95" customHeight="1">
      <c r="A22" s="383"/>
      <c r="B22" s="13">
        <f>SUM(C21+B4)</f>
        <v>0.56388888888888877</v>
      </c>
      <c r="C22" s="14">
        <f>SUM(B22+C3)</f>
        <v>0.57083333333333319</v>
      </c>
      <c r="E22" s="9" t="str">
        <f>HYPERLINK('２年組合  '!X33)</f>
        <v>淀川</v>
      </c>
      <c r="F22" s="10"/>
      <c r="G22" s="10"/>
      <c r="H22" s="10"/>
      <c r="I22" s="24" t="str">
        <f>HYPERLINK('２年組合  '!X29)</f>
        <v>寝屋川</v>
      </c>
      <c r="J22" s="25"/>
      <c r="K22" s="9" t="str">
        <f>HYPERLINK('２年組合  '!AR33)</f>
        <v>阿部野</v>
      </c>
      <c r="L22" s="26"/>
      <c r="M22" s="26"/>
      <c r="N22" s="26"/>
      <c r="O22" s="24" t="str">
        <f>HYPERLINK('２年組合  '!AR29)</f>
        <v>堺</v>
      </c>
      <c r="P22" s="26"/>
      <c r="Q22" s="9" t="s">
        <v>225</v>
      </c>
      <c r="R22" s="26"/>
      <c r="S22" s="26"/>
      <c r="T22" s="26"/>
      <c r="U22" s="24" t="s">
        <v>226</v>
      </c>
      <c r="V22" s="35"/>
      <c r="W22" s="33"/>
      <c r="X22" s="33"/>
      <c r="Y22" s="33"/>
      <c r="Z22" s="33"/>
      <c r="AA22" s="33"/>
      <c r="AB22" s="33"/>
    </row>
    <row r="23" spans="1:28" ht="15.95" customHeight="1">
      <c r="A23" s="383" t="s">
        <v>170</v>
      </c>
      <c r="B23" s="11">
        <f>SUM(C22+C4)</f>
        <v>0.57291666666666652</v>
      </c>
      <c r="C23" s="15">
        <f>SUM(B23+C3)</f>
        <v>0.57986111111111094</v>
      </c>
      <c r="E23" s="5" t="s">
        <v>236</v>
      </c>
      <c r="F23" s="6"/>
      <c r="G23" s="6" t="s">
        <v>40</v>
      </c>
      <c r="H23" s="6"/>
      <c r="I23" s="23" t="str">
        <f>HYPERLINK('２年組合  '!M42)</f>
        <v>吹田</v>
      </c>
      <c r="J23" s="6"/>
      <c r="K23" s="5" t="s">
        <v>204</v>
      </c>
      <c r="L23" s="6"/>
      <c r="M23" s="6" t="s">
        <v>113</v>
      </c>
      <c r="N23" s="6"/>
      <c r="O23" s="23" t="str">
        <f>HYPERLINK('２年組合  '!J35)</f>
        <v>南大阪</v>
      </c>
      <c r="P23" s="6"/>
      <c r="Q23" s="5" t="s">
        <v>203</v>
      </c>
      <c r="R23" s="6"/>
      <c r="S23" s="6" t="s">
        <v>70</v>
      </c>
      <c r="T23" s="6"/>
      <c r="U23" s="23" t="str">
        <f>HYPERLINK('２年組合  '!AX15)</f>
        <v>高槻</v>
      </c>
      <c r="V23" s="34"/>
      <c r="W23" s="33"/>
      <c r="X23" s="33"/>
      <c r="Y23" s="33"/>
      <c r="Z23" s="33"/>
      <c r="AA23" s="33"/>
      <c r="AB23" s="33"/>
    </row>
    <row r="24" spans="1:28" ht="15.95" customHeight="1">
      <c r="A24" s="383"/>
      <c r="B24" s="13">
        <f>SUM(C23+B4)</f>
        <v>0.58124999999999982</v>
      </c>
      <c r="C24" s="14">
        <f>SUM(B24+C3)</f>
        <v>0.58819444444444424</v>
      </c>
      <c r="E24" s="9" t="str">
        <f>HYPERLINK('２年組合  '!D45)</f>
        <v>東大阪</v>
      </c>
      <c r="F24" s="10"/>
      <c r="G24" s="10"/>
      <c r="H24" s="10"/>
      <c r="I24" s="24" t="str">
        <f>HYPERLINK('２年組合  '!D41)</f>
        <v>大阪</v>
      </c>
      <c r="J24" s="10"/>
      <c r="K24" s="9" t="s">
        <v>225</v>
      </c>
      <c r="L24" s="26"/>
      <c r="M24" s="26"/>
      <c r="N24" s="26"/>
      <c r="O24" s="24" t="s">
        <v>226</v>
      </c>
      <c r="P24" s="20"/>
      <c r="Q24" s="9" t="s">
        <v>227</v>
      </c>
      <c r="R24" s="26"/>
      <c r="S24" s="26"/>
      <c r="T24" s="26"/>
      <c r="U24" s="24" t="s">
        <v>228</v>
      </c>
      <c r="V24" s="35"/>
      <c r="W24" s="33"/>
      <c r="X24" s="33"/>
      <c r="Y24" s="33"/>
      <c r="Z24" s="33"/>
      <c r="AA24" s="33"/>
      <c r="AB24" s="33"/>
    </row>
    <row r="25" spans="1:28" ht="15.95" customHeight="1">
      <c r="A25" s="383" t="s">
        <v>139</v>
      </c>
      <c r="B25" s="11">
        <f>SUM(C24+C4)</f>
        <v>0.59027777777777757</v>
      </c>
      <c r="C25" s="15">
        <f>SUM(B25+C3)</f>
        <v>0.59722222222222199</v>
      </c>
      <c r="E25" s="5" t="s">
        <v>234</v>
      </c>
      <c r="F25" s="6"/>
      <c r="G25" s="6" t="s">
        <v>113</v>
      </c>
      <c r="H25" s="6"/>
      <c r="I25" s="23" t="str">
        <f>HYPERLINK('２年組合  '!AG32)</f>
        <v>寝屋川</v>
      </c>
      <c r="J25" s="6"/>
      <c r="K25" s="5" t="s">
        <v>237</v>
      </c>
      <c r="L25" s="6"/>
      <c r="M25" s="6" t="s">
        <v>70</v>
      </c>
      <c r="N25" s="6"/>
      <c r="O25" s="23" t="str">
        <f>HYPERLINK('２年組合  '!K28)</f>
        <v>八尾</v>
      </c>
      <c r="P25" s="6"/>
      <c r="Q25" s="5" t="s">
        <v>235</v>
      </c>
      <c r="R25" s="6"/>
      <c r="S25" s="6" t="s">
        <v>113</v>
      </c>
      <c r="T25" s="6"/>
      <c r="U25" s="23" t="str">
        <f>HYPERLINK('２年組合  '!BA32)</f>
        <v>堺</v>
      </c>
      <c r="V25" s="34"/>
      <c r="W25" s="33"/>
      <c r="X25" s="33"/>
      <c r="Y25" s="33"/>
      <c r="Z25" s="33"/>
      <c r="AA25" s="33"/>
      <c r="AB25" s="33"/>
    </row>
    <row r="26" spans="1:28" ht="15.95" customHeight="1">
      <c r="A26" s="383"/>
      <c r="B26" s="17">
        <f>SUM(C25+B4)</f>
        <v>0.59861111111111087</v>
      </c>
      <c r="C26" s="18">
        <f>SUM(B26+C3)</f>
        <v>0.60555555555555529</v>
      </c>
      <c r="E26" s="9" t="str">
        <f>HYPERLINK('２年組合  '!X31)</f>
        <v>大阪中央</v>
      </c>
      <c r="F26" s="10"/>
      <c r="G26" s="10"/>
      <c r="H26" s="10"/>
      <c r="I26" s="24" t="str">
        <f>HYPERLINK('２年組合  '!X33)</f>
        <v>淀川</v>
      </c>
      <c r="J26" s="25"/>
      <c r="K26" s="9" t="s">
        <v>227</v>
      </c>
      <c r="L26" s="26"/>
      <c r="M26" s="26"/>
      <c r="N26" s="26"/>
      <c r="O26" s="24" t="s">
        <v>228</v>
      </c>
      <c r="P26" s="26"/>
      <c r="Q26" s="9" t="str">
        <f>HYPERLINK('２年組合  '!AR31)</f>
        <v>東淀川</v>
      </c>
      <c r="R26" s="26"/>
      <c r="S26" s="26"/>
      <c r="T26" s="26"/>
      <c r="U26" s="24" t="str">
        <f>HYPERLINK('２年組合  '!AR33)</f>
        <v>阿部野</v>
      </c>
      <c r="V26" s="35"/>
      <c r="W26" s="33"/>
      <c r="X26" s="33"/>
      <c r="Y26" s="33"/>
      <c r="Z26" s="33"/>
      <c r="AA26" s="33"/>
      <c r="AB26" s="33"/>
    </row>
    <row r="27" spans="1:28" ht="15.95" customHeight="1">
      <c r="A27" s="383" t="s">
        <v>124</v>
      </c>
      <c r="B27" s="11">
        <f>SUM(C26+C4)</f>
        <v>0.60763888888888862</v>
      </c>
      <c r="C27" s="15">
        <f>SUM(B27+C3)</f>
        <v>0.61458333333333304</v>
      </c>
      <c r="E27" s="5" t="s">
        <v>236</v>
      </c>
      <c r="F27" s="6"/>
      <c r="G27" s="6" t="s">
        <v>113</v>
      </c>
      <c r="H27" s="6"/>
      <c r="I27" s="23" t="str">
        <f>HYPERLINK('２年組合  '!M44)</f>
        <v>大阪</v>
      </c>
      <c r="J27" s="6"/>
      <c r="K27" s="5"/>
      <c r="L27" s="6"/>
      <c r="M27" s="6"/>
      <c r="N27" s="6"/>
      <c r="O27" s="23"/>
      <c r="P27" s="6"/>
      <c r="Q27" s="5"/>
      <c r="R27" s="6"/>
      <c r="S27" s="6"/>
      <c r="T27" s="6"/>
      <c r="U27" s="23"/>
      <c r="V27" s="34"/>
      <c r="W27" s="33"/>
      <c r="X27" s="33"/>
      <c r="Y27" s="33"/>
      <c r="Z27" s="33"/>
      <c r="AA27" s="33"/>
      <c r="AB27" s="33"/>
    </row>
    <row r="28" spans="1:28" ht="15.95" customHeight="1">
      <c r="A28" s="383"/>
      <c r="B28" s="17">
        <f>SUM(C27+B4)</f>
        <v>0.61597222222222192</v>
      </c>
      <c r="C28" s="18">
        <f>SUM(B28+C3)</f>
        <v>0.62291666666666634</v>
      </c>
      <c r="E28" s="9" t="str">
        <f>HYPERLINK('２年組合  '!D43)</f>
        <v>吹田</v>
      </c>
      <c r="F28" s="10"/>
      <c r="G28" s="10"/>
      <c r="H28" s="10"/>
      <c r="I28" s="24" t="str">
        <f>HYPERLINK('２年組合  '!D45)</f>
        <v>東大阪</v>
      </c>
      <c r="J28" s="10"/>
      <c r="K28" s="9"/>
      <c r="L28" s="26"/>
      <c r="M28" s="26"/>
      <c r="N28" s="26"/>
      <c r="O28" s="24"/>
      <c r="P28" s="20"/>
      <c r="Q28" s="27"/>
      <c r="R28" s="36"/>
      <c r="S28" s="36"/>
      <c r="T28" s="36"/>
      <c r="U28" s="29"/>
      <c r="V28" s="35"/>
      <c r="W28" s="33"/>
      <c r="X28" s="33"/>
      <c r="Y28" s="33"/>
      <c r="Z28" s="33"/>
      <c r="AA28" s="33"/>
      <c r="AB28" s="33"/>
    </row>
    <row r="29" spans="1:28" ht="15.95" customHeight="1">
      <c r="A29" s="383"/>
      <c r="B29" s="19"/>
      <c r="C29" s="15"/>
      <c r="E29" s="5"/>
      <c r="F29" s="6"/>
      <c r="G29" s="6"/>
      <c r="H29" s="6"/>
      <c r="I29" s="23"/>
      <c r="J29" s="6"/>
      <c r="K29" s="5"/>
      <c r="L29" s="6"/>
      <c r="M29" s="6"/>
      <c r="N29" s="6"/>
      <c r="O29" s="23"/>
      <c r="P29" s="6"/>
      <c r="Q29" s="5"/>
      <c r="R29" s="6"/>
      <c r="S29" s="6"/>
      <c r="T29" s="6"/>
      <c r="U29" s="23"/>
      <c r="V29" s="34"/>
      <c r="W29" s="33"/>
      <c r="X29" s="33"/>
      <c r="Y29" s="33"/>
      <c r="Z29" s="33"/>
      <c r="AA29" s="33"/>
      <c r="AB29" s="33"/>
    </row>
    <row r="30" spans="1:28" ht="15.95" customHeight="1">
      <c r="A30" s="384"/>
      <c r="B30" s="13"/>
      <c r="C30" s="14"/>
      <c r="D30" s="20"/>
      <c r="E30" s="9"/>
      <c r="F30" s="10"/>
      <c r="G30" s="10"/>
      <c r="H30" s="10"/>
      <c r="I30" s="24"/>
      <c r="J30" s="25"/>
      <c r="K30" s="9"/>
      <c r="L30" s="26"/>
      <c r="M30" s="26"/>
      <c r="N30" s="26"/>
      <c r="O30" s="24"/>
      <c r="P30" s="26"/>
      <c r="Q30" s="9"/>
      <c r="R30" s="26"/>
      <c r="S30" s="26"/>
      <c r="T30" s="26"/>
      <c r="U30" s="24"/>
      <c r="V30" s="35"/>
      <c r="W30" s="33"/>
      <c r="X30" s="33"/>
      <c r="Y30" s="33"/>
      <c r="Z30" s="33"/>
      <c r="AA30" s="33"/>
      <c r="AB30" s="33"/>
    </row>
    <row r="31" spans="1:28" ht="15.95" customHeight="1">
      <c r="A31" s="383"/>
      <c r="E31" s="21"/>
      <c r="F31" s="21"/>
      <c r="G31" s="21"/>
      <c r="H31" s="21"/>
      <c r="I31" s="21"/>
      <c r="J31" s="21"/>
      <c r="K31" s="21"/>
    </row>
    <row r="32" spans="1:28" ht="15.95" customHeight="1">
      <c r="A32" s="383"/>
      <c r="E32" s="21"/>
      <c r="F32" s="21"/>
      <c r="G32" s="21"/>
      <c r="H32" s="21"/>
      <c r="I32" s="21"/>
      <c r="J32" s="21"/>
      <c r="K32" s="21"/>
    </row>
    <row r="33" spans="5:11">
      <c r="E33" s="21"/>
      <c r="F33" s="21"/>
      <c r="G33" s="21"/>
      <c r="H33" s="21"/>
      <c r="I33" s="21"/>
      <c r="J33" s="21"/>
      <c r="K33" s="21"/>
    </row>
    <row r="34" spans="5:11">
      <c r="E34" s="21"/>
      <c r="F34" s="21"/>
      <c r="G34" s="21"/>
      <c r="H34" s="21"/>
      <c r="I34" s="21"/>
      <c r="J34" s="21"/>
      <c r="K34" s="21"/>
    </row>
    <row r="35" spans="5:11">
      <c r="E35" s="21"/>
      <c r="F35" s="21"/>
      <c r="G35" s="21"/>
      <c r="H35" s="21"/>
      <c r="I35" s="21"/>
      <c r="J35" s="21"/>
      <c r="K35" s="21"/>
    </row>
    <row r="36" spans="5:11">
      <c r="E36" s="21"/>
      <c r="F36" s="21"/>
      <c r="G36" s="21"/>
      <c r="H36" s="21"/>
      <c r="I36" s="21"/>
      <c r="J36" s="21"/>
      <c r="K36" s="21"/>
    </row>
    <row r="37" spans="5:11">
      <c r="E37" s="21"/>
      <c r="F37" s="21"/>
      <c r="G37" s="21"/>
      <c r="H37" s="21"/>
      <c r="I37" s="21"/>
      <c r="J37" s="21"/>
      <c r="K37" s="21"/>
    </row>
    <row r="38" spans="5:11">
      <c r="E38" s="21"/>
      <c r="F38" s="21"/>
      <c r="G38" s="21"/>
      <c r="H38" s="21"/>
      <c r="I38" s="21"/>
      <c r="J38" s="21"/>
      <c r="K38" s="21"/>
    </row>
    <row r="39" spans="5:11">
      <c r="E39" s="21"/>
      <c r="F39" s="21"/>
      <c r="G39" s="21"/>
      <c r="H39" s="21"/>
      <c r="I39" s="21"/>
      <c r="J39" s="21"/>
      <c r="K39" s="21"/>
    </row>
    <row r="40" spans="5:11">
      <c r="E40" s="21"/>
      <c r="F40" s="21"/>
      <c r="G40" s="21"/>
      <c r="H40" s="21"/>
      <c r="I40" s="21"/>
      <c r="J40" s="21"/>
      <c r="K40" s="21"/>
    </row>
    <row r="41" spans="5:11">
      <c r="E41" s="21"/>
      <c r="F41" s="21"/>
      <c r="G41" s="21"/>
      <c r="H41" s="21"/>
      <c r="I41" s="21"/>
      <c r="J41" s="21"/>
      <c r="K41" s="21"/>
    </row>
    <row r="42" spans="5:11">
      <c r="E42" s="21"/>
      <c r="F42" s="21"/>
      <c r="G42" s="21"/>
      <c r="H42" s="21"/>
      <c r="I42" s="21"/>
      <c r="J42" s="21"/>
      <c r="K42" s="21"/>
    </row>
    <row r="43" spans="5:11">
      <c r="E43" s="21"/>
      <c r="F43" s="21"/>
      <c r="G43" s="21"/>
      <c r="H43" s="21"/>
      <c r="I43" s="21"/>
      <c r="J43" s="21"/>
      <c r="K43" s="21"/>
    </row>
    <row r="44" spans="5:11">
      <c r="E44" s="21"/>
      <c r="F44" s="21"/>
      <c r="G44" s="21"/>
      <c r="H44" s="21"/>
      <c r="I44" s="21"/>
      <c r="J44" s="21"/>
      <c r="K44" s="21"/>
    </row>
    <row r="45" spans="5:11">
      <c r="E45" s="21"/>
      <c r="F45" s="21"/>
      <c r="G45" s="21"/>
      <c r="H45" s="21"/>
      <c r="I45" s="21"/>
      <c r="J45" s="21"/>
      <c r="K45" s="21"/>
    </row>
    <row r="46" spans="5:11">
      <c r="E46" s="21"/>
      <c r="F46" s="21"/>
      <c r="G46" s="21"/>
      <c r="H46" s="21"/>
      <c r="I46" s="21"/>
      <c r="J46" s="21"/>
      <c r="K46" s="21"/>
    </row>
    <row r="47" spans="5:11">
      <c r="E47" s="21"/>
      <c r="F47" s="21"/>
      <c r="G47" s="21"/>
      <c r="H47" s="21"/>
      <c r="I47" s="21"/>
      <c r="J47" s="21"/>
      <c r="K47" s="21"/>
    </row>
    <row r="48" spans="5:11">
      <c r="E48" s="21"/>
      <c r="F48" s="21"/>
      <c r="G48" s="21"/>
      <c r="H48" s="21"/>
      <c r="I48" s="21"/>
      <c r="J48" s="21"/>
      <c r="K48" s="21"/>
    </row>
    <row r="49" spans="5:11">
      <c r="E49" s="21"/>
      <c r="F49" s="21"/>
      <c r="G49" s="21"/>
      <c r="H49" s="21"/>
      <c r="I49" s="21"/>
      <c r="J49" s="21"/>
      <c r="K49" s="21"/>
    </row>
    <row r="50" spans="5:11">
      <c r="E50" s="21"/>
      <c r="F50" s="21"/>
      <c r="G50" s="21"/>
      <c r="H50" s="21"/>
      <c r="I50" s="21"/>
      <c r="J50" s="21"/>
      <c r="K50" s="21"/>
    </row>
    <row r="51" spans="5:11">
      <c r="E51" s="21"/>
      <c r="F51" s="21"/>
      <c r="G51" s="21"/>
      <c r="H51" s="21"/>
      <c r="I51" s="21"/>
      <c r="J51" s="21"/>
      <c r="K51" s="21"/>
    </row>
    <row r="52" spans="5:11">
      <c r="E52" s="21"/>
      <c r="F52" s="21"/>
      <c r="G52" s="21"/>
      <c r="H52" s="21"/>
      <c r="I52" s="21"/>
      <c r="J52" s="21"/>
      <c r="K52" s="21"/>
    </row>
    <row r="53" spans="5:11">
      <c r="E53" s="21"/>
      <c r="F53" s="21"/>
      <c r="G53" s="21"/>
      <c r="H53" s="21"/>
      <c r="I53" s="21"/>
      <c r="J53" s="21"/>
      <c r="K53" s="21"/>
    </row>
    <row r="54" spans="5:11">
      <c r="E54" s="21"/>
      <c r="F54" s="21"/>
      <c r="G54" s="21"/>
      <c r="H54" s="21"/>
      <c r="I54" s="21"/>
      <c r="J54" s="21"/>
      <c r="K54" s="21"/>
    </row>
    <row r="55" spans="5:11">
      <c r="E55" s="21"/>
      <c r="F55" s="21"/>
      <c r="G55" s="21"/>
      <c r="H55" s="21"/>
      <c r="I55" s="21"/>
      <c r="J55" s="21"/>
      <c r="K55" s="21"/>
    </row>
    <row r="56" spans="5:11">
      <c r="E56" s="21"/>
      <c r="F56" s="21"/>
      <c r="G56" s="21"/>
      <c r="H56" s="21"/>
      <c r="I56" s="21"/>
      <c r="J56" s="21"/>
      <c r="K56" s="21"/>
    </row>
    <row r="57" spans="5:11">
      <c r="E57" s="21"/>
      <c r="F57" s="21"/>
      <c r="G57" s="21"/>
      <c r="H57" s="21"/>
      <c r="I57" s="21"/>
      <c r="J57" s="21"/>
      <c r="K57" s="21"/>
    </row>
    <row r="58" spans="5:11">
      <c r="E58" s="21"/>
      <c r="F58" s="21"/>
      <c r="G58" s="21"/>
      <c r="H58" s="21"/>
      <c r="I58" s="21"/>
      <c r="J58" s="21"/>
      <c r="K58" s="21"/>
    </row>
    <row r="59" spans="5:11">
      <c r="E59" s="21"/>
      <c r="F59" s="21"/>
      <c r="G59" s="21"/>
      <c r="H59" s="21"/>
      <c r="I59" s="21"/>
      <c r="J59" s="21"/>
      <c r="K59" s="21"/>
    </row>
    <row r="60" spans="5:11">
      <c r="E60" s="21"/>
      <c r="F60" s="21"/>
      <c r="G60" s="21"/>
      <c r="H60" s="21"/>
      <c r="I60" s="21"/>
      <c r="J60" s="21"/>
      <c r="K60" s="21"/>
    </row>
    <row r="61" spans="5:11">
      <c r="E61" s="21"/>
      <c r="F61" s="21"/>
      <c r="G61" s="21"/>
      <c r="H61" s="21"/>
      <c r="I61" s="21"/>
      <c r="J61" s="21"/>
      <c r="K61" s="21"/>
    </row>
  </sheetData>
  <mergeCells count="18">
    <mergeCell ref="A27:A28"/>
    <mergeCell ref="A29:A30"/>
    <mergeCell ref="A31:A32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E2:I2"/>
    <mergeCell ref="K2:O2"/>
    <mergeCell ref="Q2:U2"/>
    <mergeCell ref="W2:AA2"/>
    <mergeCell ref="A5:A6"/>
  </mergeCells>
  <phoneticPr fontId="27"/>
  <pageMargins left="0.55069444444444404" right="0.35416666666666702" top="1.18055555555556" bottom="0.39305555555555599" header="0.51180555555555596" footer="0"/>
  <pageSetup paperSize="9" scale="120" orientation="landscape"/>
  <headerFooter>
    <oddHeader>&amp;L左側のチームはグラウンド北側でキックオフで試合開始&amp;C２０２４年度タグラグビーまつり&amp;R右側のチームはグラウンド南側のコートで試合開始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グラウンド割付</vt:lpstr>
      <vt:lpstr>エントリーシート</vt:lpstr>
      <vt:lpstr>幼児組合</vt:lpstr>
      <vt:lpstr>１年組合 </vt:lpstr>
      <vt:lpstr>２年組合  </vt:lpstr>
      <vt:lpstr>抽選結果 </vt:lpstr>
      <vt:lpstr>幼児タイムスケジュール</vt:lpstr>
      <vt:lpstr>１年タイムスケジュール </vt:lpstr>
      <vt:lpstr>2年タイムスケジュール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FJ-USER</cp:lastModifiedBy>
  <cp:lastPrinted>2025-01-21T05:51:00Z</cp:lastPrinted>
  <dcterms:created xsi:type="dcterms:W3CDTF">2024-12-24T09:31:00Z</dcterms:created>
  <dcterms:modified xsi:type="dcterms:W3CDTF">2025-01-27T04:57:44Z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